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H:\ภัชชา\ประชากรกลางปี\ประชากรกลางปี 2562\"/>
    </mc:Choice>
  </mc:AlternateContent>
  <bookViews>
    <workbookView xWindow="120" yWindow="75" windowWidth="19095" windowHeight="11760" firstSheet="1" activeTab="7"/>
  </bookViews>
  <sheets>
    <sheet name="เขตการปกครองอำเภอบ้านผือ" sheetId="1" r:id="rId1"/>
    <sheet name="จำนวนครัวเรือน" sheetId="2" r:id="rId2"/>
    <sheet name="ประชากรรายอายุ" sheetId="3" r:id="rId3"/>
    <sheet name="ปชก.แยกกลุ่มอายุ-เพศ" sheetId="9" r:id="rId4"/>
    <sheet name="โครงสร้าง85+" sheetId="5" r:id="rId5"/>
    <sheet name="โครงสร้าง100+" sheetId="6" r:id="rId6"/>
    <sheet name="กลุ่มอายุสำคัญ" sheetId="7" r:id="rId7"/>
    <sheet name="ปิรามิด" sheetId="8" r:id="rId8"/>
  </sheets>
  <definedNames>
    <definedName name="_xlnm.Print_Titles" localSheetId="1">จำนวนครัวเรือน!$1:$4</definedName>
  </definedNames>
  <calcPr calcId="152511"/>
</workbook>
</file>

<file path=xl/calcChain.xml><?xml version="1.0" encoding="utf-8"?>
<calcChain xmlns="http://schemas.openxmlformats.org/spreadsheetml/2006/main">
  <c r="F4" i="7" l="1"/>
  <c r="I21" i="1" l="1"/>
  <c r="J20" i="1"/>
  <c r="H21" i="1"/>
  <c r="F21" i="1"/>
  <c r="E21" i="1"/>
  <c r="D21" i="1"/>
  <c r="C21" i="1"/>
  <c r="D4" i="7" l="1"/>
  <c r="Y19" i="3"/>
  <c r="Y21" i="3"/>
  <c r="R51" i="3"/>
  <c r="AH7" i="9"/>
  <c r="AH11" i="9"/>
  <c r="AH15" i="9"/>
  <c r="AH19" i="9"/>
  <c r="AG6" i="9"/>
  <c r="AH6" i="9" s="1"/>
  <c r="AG7" i="9"/>
  <c r="AG8" i="9"/>
  <c r="AG9" i="9"/>
  <c r="AG10" i="9"/>
  <c r="AH10" i="9" s="1"/>
  <c r="AG11" i="9"/>
  <c r="AG12" i="9"/>
  <c r="AG13" i="9"/>
  <c r="AG14" i="9"/>
  <c r="AH14" i="9" s="1"/>
  <c r="AG15" i="9"/>
  <c r="AG16" i="9"/>
  <c r="AG17" i="9"/>
  <c r="AG18" i="9"/>
  <c r="AH18" i="9" s="1"/>
  <c r="AG19" i="9"/>
  <c r="AG20" i="9"/>
  <c r="AG21" i="9"/>
  <c r="AG22" i="9"/>
  <c r="AH22" i="9" s="1"/>
  <c r="AF6" i="9"/>
  <c r="AF7" i="9"/>
  <c r="AF8" i="9"/>
  <c r="AH8" i="9" s="1"/>
  <c r="AF9" i="9"/>
  <c r="AH9" i="9" s="1"/>
  <c r="AF10" i="9"/>
  <c r="AF11" i="9"/>
  <c r="AF12" i="9"/>
  <c r="AH12" i="9" s="1"/>
  <c r="AF13" i="9"/>
  <c r="AH13" i="9" s="1"/>
  <c r="AF14" i="9"/>
  <c r="AF15" i="9"/>
  <c r="AF16" i="9"/>
  <c r="AH16" i="9" s="1"/>
  <c r="AF17" i="9"/>
  <c r="AH17" i="9" s="1"/>
  <c r="AF18" i="9"/>
  <c r="AF19" i="9"/>
  <c r="AH20" i="9"/>
  <c r="AF21" i="9"/>
  <c r="AH21" i="9" s="1"/>
  <c r="AG5" i="9"/>
  <c r="AG23" i="9" s="1"/>
  <c r="AF5" i="9" l="1"/>
  <c r="AE23" i="9"/>
  <c r="AD23" i="9"/>
  <c r="AB23" i="9"/>
  <c r="AF23" i="9" l="1"/>
  <c r="AH5" i="9"/>
  <c r="P24" i="9"/>
  <c r="T23" i="9"/>
  <c r="P23" i="9"/>
  <c r="L23" i="9"/>
  <c r="J23" i="9"/>
  <c r="H23" i="9"/>
  <c r="F23" i="9"/>
  <c r="AD24" i="9"/>
  <c r="AC23" i="9"/>
  <c r="AB24" i="9" s="1"/>
  <c r="AA23" i="9"/>
  <c r="Z23" i="9"/>
  <c r="Y23" i="9"/>
  <c r="X23" i="9"/>
  <c r="W23" i="9"/>
  <c r="V23" i="9"/>
  <c r="U23" i="9"/>
  <c r="S23" i="9"/>
  <c r="R23" i="9"/>
  <c r="Q23" i="9"/>
  <c r="O23" i="9"/>
  <c r="N23" i="9"/>
  <c r="M23" i="9"/>
  <c r="K23" i="9"/>
  <c r="I23" i="9"/>
  <c r="H24" i="9" s="1"/>
  <c r="G23" i="9"/>
  <c r="E23" i="9"/>
  <c r="D23" i="9"/>
  <c r="D24" i="9" s="1"/>
  <c r="AH23" i="9" l="1"/>
  <c r="AF24" i="9"/>
  <c r="Z24" i="9"/>
  <c r="X24" i="9"/>
  <c r="V24" i="9"/>
  <c r="T24" i="9"/>
  <c r="R24" i="9"/>
  <c r="N24" i="9"/>
  <c r="L24" i="9"/>
  <c r="J24" i="9"/>
  <c r="F24" i="9"/>
  <c r="B4" i="7"/>
  <c r="P311" i="3"/>
  <c r="P310" i="3"/>
  <c r="P312" i="3" s="1"/>
  <c r="P309" i="3"/>
  <c r="P306" i="3"/>
  <c r="P303" i="3"/>
  <c r="P300" i="3"/>
  <c r="P297" i="3"/>
  <c r="P294" i="3"/>
  <c r="P291" i="3"/>
  <c r="P288" i="3"/>
  <c r="P285" i="3"/>
  <c r="P282" i="3"/>
  <c r="P279" i="3"/>
  <c r="P276" i="3"/>
  <c r="P273" i="3"/>
  <c r="P270" i="3"/>
  <c r="P267" i="3"/>
  <c r="P264" i="3"/>
  <c r="P261" i="3"/>
  <c r="P258" i="3"/>
  <c r="P255" i="3"/>
  <c r="P252" i="3"/>
  <c r="P249" i="3"/>
  <c r="P246" i="3"/>
  <c r="P243" i="3"/>
  <c r="P240" i="3"/>
  <c r="P237" i="3"/>
  <c r="P234" i="3"/>
  <c r="P231" i="3"/>
  <c r="P228" i="3"/>
  <c r="P225" i="3"/>
  <c r="P222" i="3"/>
  <c r="P219" i="3"/>
  <c r="P216" i="3"/>
  <c r="P213" i="3"/>
  <c r="P210" i="3"/>
  <c r="P207" i="3"/>
  <c r="P204" i="3"/>
  <c r="P201" i="3"/>
  <c r="P198" i="3"/>
  <c r="P195" i="3"/>
  <c r="P192" i="3"/>
  <c r="P189" i="3"/>
  <c r="P186" i="3"/>
  <c r="P183" i="3"/>
  <c r="P180" i="3"/>
  <c r="P177" i="3"/>
  <c r="P174" i="3"/>
  <c r="P171" i="3"/>
  <c r="P168" i="3"/>
  <c r="P165" i="3"/>
  <c r="P162" i="3"/>
  <c r="P159" i="3"/>
  <c r="P156" i="3"/>
  <c r="P153" i="3"/>
  <c r="P150" i="3"/>
  <c r="P147" i="3"/>
  <c r="P144" i="3"/>
  <c r="P141" i="3"/>
  <c r="P138" i="3"/>
  <c r="P135" i="3"/>
  <c r="P132" i="3"/>
  <c r="P129" i="3"/>
  <c r="P126" i="3"/>
  <c r="P123" i="3"/>
  <c r="P120" i="3"/>
  <c r="P117" i="3"/>
  <c r="P114" i="3"/>
  <c r="P111" i="3"/>
  <c r="P108" i="3"/>
  <c r="P105" i="3"/>
  <c r="P102" i="3"/>
  <c r="P99" i="3"/>
  <c r="P96" i="3"/>
  <c r="P93" i="3"/>
  <c r="P90" i="3"/>
  <c r="P87" i="3"/>
  <c r="P84" i="3"/>
  <c r="P81" i="3"/>
  <c r="P78" i="3"/>
  <c r="P75" i="3"/>
  <c r="P72" i="3"/>
  <c r="P69" i="3"/>
  <c r="P66" i="3"/>
  <c r="P63" i="3"/>
  <c r="P60" i="3"/>
  <c r="P57" i="3"/>
  <c r="P54" i="3"/>
  <c r="P51" i="3"/>
  <c r="P48" i="3"/>
  <c r="P45" i="3"/>
  <c r="P42" i="3"/>
  <c r="P39" i="3"/>
  <c r="P36" i="3"/>
  <c r="P33" i="3"/>
  <c r="P30" i="3"/>
  <c r="P27" i="3"/>
  <c r="P24" i="3"/>
  <c r="P21" i="3"/>
  <c r="P18" i="3"/>
  <c r="P15" i="3"/>
  <c r="P12" i="3"/>
  <c r="P9" i="3"/>
  <c r="P6" i="3"/>
  <c r="O310" i="3" l="1"/>
  <c r="O311" i="3"/>
  <c r="D6" i="3" l="1"/>
  <c r="D311" i="3"/>
  <c r="E311" i="3"/>
  <c r="F311" i="3"/>
  <c r="G311" i="3"/>
  <c r="H311" i="3"/>
  <c r="I311" i="3"/>
  <c r="J311" i="3"/>
  <c r="K311" i="3"/>
  <c r="L311" i="3"/>
  <c r="M311" i="3"/>
  <c r="N311" i="3"/>
  <c r="D310" i="3"/>
  <c r="E310" i="3"/>
  <c r="F310" i="3"/>
  <c r="G310" i="3"/>
  <c r="H310" i="3"/>
  <c r="I310" i="3"/>
  <c r="J310" i="3"/>
  <c r="K310" i="3"/>
  <c r="L310" i="3"/>
  <c r="M310" i="3"/>
  <c r="N310" i="3"/>
  <c r="J216" i="3"/>
  <c r="J144" i="3"/>
  <c r="G222" i="3"/>
  <c r="M294" i="3"/>
  <c r="L291" i="3"/>
  <c r="Q5" i="3" l="1"/>
  <c r="Q7" i="3"/>
  <c r="Q8" i="3"/>
  <c r="Q10" i="3"/>
  <c r="Q11" i="3"/>
  <c r="Q13" i="3"/>
  <c r="Q14" i="3"/>
  <c r="Q16" i="3"/>
  <c r="Q17" i="3"/>
  <c r="Q19" i="3"/>
  <c r="Q20" i="3"/>
  <c r="Q22" i="3"/>
  <c r="Q23" i="3"/>
  <c r="Q25" i="3"/>
  <c r="Q26" i="3"/>
  <c r="Q28" i="3"/>
  <c r="Q29" i="3"/>
  <c r="Q31" i="3"/>
  <c r="Q32" i="3"/>
  <c r="Q34" i="3"/>
  <c r="Q35" i="3"/>
  <c r="Q37" i="3"/>
  <c r="Q38" i="3"/>
  <c r="Q40" i="3"/>
  <c r="Q41" i="3"/>
  <c r="Q43" i="3"/>
  <c r="Q44" i="3"/>
  <c r="Q46" i="3"/>
  <c r="Q47" i="3"/>
  <c r="Q49" i="3"/>
  <c r="Q50" i="3"/>
  <c r="Q52" i="3"/>
  <c r="Q53" i="3"/>
  <c r="Q55" i="3"/>
  <c r="Q56" i="3"/>
  <c r="Q58" i="3"/>
  <c r="Q59" i="3"/>
  <c r="Q61" i="3"/>
  <c r="Q62" i="3"/>
  <c r="Q64" i="3"/>
  <c r="Q65" i="3"/>
  <c r="Q67" i="3"/>
  <c r="Q68" i="3"/>
  <c r="Q70" i="3"/>
  <c r="Q71" i="3"/>
  <c r="Q73" i="3"/>
  <c r="Q74" i="3"/>
  <c r="Q76" i="3"/>
  <c r="Q77" i="3"/>
  <c r="Q79" i="3"/>
  <c r="Q80" i="3"/>
  <c r="Q82" i="3"/>
  <c r="Q83" i="3"/>
  <c r="Q85" i="3"/>
  <c r="Q86" i="3"/>
  <c r="Q88" i="3"/>
  <c r="Q89" i="3"/>
  <c r="Q91" i="3"/>
  <c r="Q92" i="3"/>
  <c r="Q94" i="3"/>
  <c r="Q95" i="3"/>
  <c r="Q97" i="3"/>
  <c r="Q98" i="3"/>
  <c r="Q100" i="3"/>
  <c r="Q101" i="3"/>
  <c r="Q103" i="3"/>
  <c r="Q104" i="3"/>
  <c r="Q106" i="3"/>
  <c r="Q107" i="3"/>
  <c r="Q109" i="3"/>
  <c r="Q110" i="3"/>
  <c r="Q112" i="3"/>
  <c r="Q113" i="3"/>
  <c r="Q115" i="3"/>
  <c r="Q116" i="3"/>
  <c r="Q118" i="3"/>
  <c r="Q119" i="3"/>
  <c r="Q121" i="3"/>
  <c r="Q122" i="3"/>
  <c r="Q124" i="3"/>
  <c r="Q125" i="3"/>
  <c r="Q127" i="3"/>
  <c r="Q128" i="3"/>
  <c r="Q130" i="3"/>
  <c r="Q131" i="3"/>
  <c r="Q133" i="3"/>
  <c r="Q134" i="3"/>
  <c r="Q136" i="3"/>
  <c r="Q137" i="3"/>
  <c r="Q139" i="3"/>
  <c r="Q140" i="3"/>
  <c r="Q142" i="3"/>
  <c r="Q143" i="3"/>
  <c r="Q145" i="3"/>
  <c r="Q146" i="3"/>
  <c r="Q148" i="3"/>
  <c r="Q149" i="3"/>
  <c r="Q151" i="3"/>
  <c r="Q152" i="3"/>
  <c r="Q154" i="3"/>
  <c r="Q155" i="3"/>
  <c r="Q157" i="3"/>
  <c r="Q158" i="3"/>
  <c r="Q160" i="3"/>
  <c r="Q161" i="3"/>
  <c r="Q163" i="3"/>
  <c r="Q164" i="3"/>
  <c r="Q166" i="3"/>
  <c r="Q167" i="3"/>
  <c r="Q169" i="3"/>
  <c r="Q170" i="3"/>
  <c r="Q172" i="3"/>
  <c r="Q173" i="3"/>
  <c r="Q175" i="3"/>
  <c r="Q176" i="3"/>
  <c r="Q178" i="3"/>
  <c r="Q179" i="3"/>
  <c r="Q181" i="3"/>
  <c r="Q182" i="3"/>
  <c r="Q184" i="3"/>
  <c r="Q185" i="3"/>
  <c r="Q187" i="3"/>
  <c r="Q188" i="3"/>
  <c r="Q190" i="3"/>
  <c r="Q191" i="3"/>
  <c r="Q193" i="3"/>
  <c r="Q194" i="3"/>
  <c r="Q196" i="3"/>
  <c r="Q197" i="3"/>
  <c r="Q199" i="3"/>
  <c r="Q200" i="3"/>
  <c r="Q202" i="3"/>
  <c r="Q203" i="3"/>
  <c r="Q205" i="3"/>
  <c r="Q206" i="3"/>
  <c r="Q208" i="3"/>
  <c r="Q209" i="3"/>
  <c r="Q211" i="3"/>
  <c r="Q212" i="3"/>
  <c r="Q214" i="3"/>
  <c r="Q215" i="3"/>
  <c r="Q217" i="3"/>
  <c r="Q218" i="3"/>
  <c r="Q220" i="3"/>
  <c r="Q221" i="3"/>
  <c r="Q223" i="3"/>
  <c r="Q224" i="3"/>
  <c r="Q226" i="3"/>
  <c r="Q227" i="3"/>
  <c r="Q229" i="3"/>
  <c r="Q230" i="3"/>
  <c r="Q232" i="3"/>
  <c r="Q233" i="3"/>
  <c r="Q235" i="3"/>
  <c r="Q236" i="3"/>
  <c r="Q238" i="3"/>
  <c r="Q239" i="3"/>
  <c r="Q241" i="3"/>
  <c r="Q242" i="3"/>
  <c r="Q244" i="3"/>
  <c r="Q245" i="3"/>
  <c r="Q247" i="3"/>
  <c r="Q248" i="3"/>
  <c r="Q250" i="3"/>
  <c r="Q251" i="3"/>
  <c r="Q253" i="3"/>
  <c r="Q254" i="3"/>
  <c r="Q256" i="3"/>
  <c r="Q257" i="3"/>
  <c r="Q259" i="3"/>
  <c r="Q260" i="3"/>
  <c r="Q262" i="3"/>
  <c r="Q263" i="3"/>
  <c r="Q265" i="3"/>
  <c r="Q266" i="3"/>
  <c r="Q268" i="3"/>
  <c r="Q269" i="3"/>
  <c r="Q271" i="3"/>
  <c r="Q272" i="3"/>
  <c r="Q274" i="3"/>
  <c r="Q275" i="3"/>
  <c r="Q277" i="3"/>
  <c r="Q278" i="3"/>
  <c r="Q280" i="3"/>
  <c r="Q281" i="3"/>
  <c r="Q283" i="3"/>
  <c r="Q284" i="3"/>
  <c r="Q286" i="3"/>
  <c r="Q287" i="3"/>
  <c r="Q289" i="3"/>
  <c r="Q290" i="3"/>
  <c r="Q292" i="3"/>
  <c r="Q293" i="3"/>
  <c r="Q295" i="3"/>
  <c r="Q296" i="3"/>
  <c r="Q298" i="3"/>
  <c r="Q299" i="3"/>
  <c r="Q301" i="3"/>
  <c r="Q302" i="3"/>
  <c r="Q304" i="3"/>
  <c r="Q305" i="3"/>
  <c r="Q307" i="3"/>
  <c r="Q308" i="3"/>
  <c r="Q4" i="3"/>
  <c r="Z4" i="3" l="1"/>
  <c r="AD24" i="3"/>
  <c r="AD22" i="3"/>
  <c r="T4" i="3"/>
  <c r="Y4" i="3"/>
  <c r="AD23" i="3"/>
  <c r="AE22" i="3"/>
  <c r="M7" i="7"/>
  <c r="M8" i="7"/>
  <c r="M9" i="7"/>
  <c r="M6" i="7"/>
  <c r="M10" i="7" l="1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5" i="8"/>
  <c r="AF6" i="3" l="1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O102" i="3"/>
  <c r="O99" i="3"/>
  <c r="O96" i="3"/>
  <c r="O93" i="3"/>
  <c r="O90" i="3"/>
  <c r="O87" i="3"/>
  <c r="O84" i="3"/>
  <c r="O81" i="3"/>
  <c r="O78" i="3"/>
  <c r="O75" i="3"/>
  <c r="O72" i="3"/>
  <c r="O69" i="3"/>
  <c r="O66" i="3"/>
  <c r="O63" i="3"/>
  <c r="O60" i="3"/>
  <c r="O57" i="3"/>
  <c r="O54" i="3"/>
  <c r="O51" i="3"/>
  <c r="O48" i="3"/>
  <c r="O45" i="3"/>
  <c r="O42" i="3"/>
  <c r="O39" i="3"/>
  <c r="O36" i="3"/>
  <c r="O33" i="3"/>
  <c r="O30" i="3"/>
  <c r="O27" i="3"/>
  <c r="O24" i="3"/>
  <c r="O21" i="3"/>
  <c r="O18" i="3"/>
  <c r="O15" i="3"/>
  <c r="O12" i="3"/>
  <c r="O9" i="3"/>
  <c r="O6" i="3"/>
  <c r="O306" i="3"/>
  <c r="O303" i="3"/>
  <c r="O300" i="3"/>
  <c r="O297" i="3"/>
  <c r="O294" i="3"/>
  <c r="O291" i="3"/>
  <c r="O288" i="3"/>
  <c r="O285" i="3"/>
  <c r="O282" i="3"/>
  <c r="O279" i="3"/>
  <c r="O276" i="3"/>
  <c r="O273" i="3"/>
  <c r="O270" i="3"/>
  <c r="O267" i="3"/>
  <c r="O264" i="3"/>
  <c r="O261" i="3"/>
  <c r="O258" i="3"/>
  <c r="O255" i="3"/>
  <c r="O252" i="3"/>
  <c r="O249" i="3"/>
  <c r="O246" i="3"/>
  <c r="O243" i="3"/>
  <c r="O240" i="3"/>
  <c r="O237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D222" i="3"/>
  <c r="E222" i="3"/>
  <c r="F222" i="3"/>
  <c r="H222" i="3"/>
  <c r="I222" i="3"/>
  <c r="J222" i="3"/>
  <c r="K222" i="3"/>
  <c r="L222" i="3"/>
  <c r="M222" i="3"/>
  <c r="N222" i="3"/>
  <c r="O222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D216" i="3"/>
  <c r="E216" i="3"/>
  <c r="F216" i="3"/>
  <c r="G216" i="3"/>
  <c r="H216" i="3"/>
  <c r="I216" i="3"/>
  <c r="K216" i="3"/>
  <c r="L216" i="3"/>
  <c r="M216" i="3"/>
  <c r="N216" i="3"/>
  <c r="O216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D144" i="3"/>
  <c r="E144" i="3"/>
  <c r="F144" i="3"/>
  <c r="G144" i="3"/>
  <c r="H144" i="3"/>
  <c r="I144" i="3"/>
  <c r="K144" i="3"/>
  <c r="L144" i="3"/>
  <c r="M144" i="3"/>
  <c r="N144" i="3"/>
  <c r="O144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I183" i="2" l="1"/>
  <c r="D48" i="3" l="1"/>
  <c r="E48" i="3"/>
  <c r="F48" i="3"/>
  <c r="G48" i="3"/>
  <c r="H48" i="3"/>
  <c r="I48" i="3"/>
  <c r="J48" i="3"/>
  <c r="K48" i="3"/>
  <c r="L48" i="3"/>
  <c r="M48" i="3"/>
  <c r="N48" i="3"/>
  <c r="C48" i="3"/>
  <c r="Q48" i="3" l="1"/>
  <c r="AF4" i="3"/>
  <c r="C28" i="6" l="1"/>
  <c r="B28" i="6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D306" i="3"/>
  <c r="F306" i="3"/>
  <c r="G306" i="3"/>
  <c r="H306" i="3"/>
  <c r="I306" i="3"/>
  <c r="J306" i="3"/>
  <c r="K306" i="3"/>
  <c r="L306" i="3"/>
  <c r="M306" i="3"/>
  <c r="N306" i="3"/>
  <c r="C306" i="3"/>
  <c r="D303" i="3"/>
  <c r="E303" i="3"/>
  <c r="F303" i="3"/>
  <c r="G303" i="3"/>
  <c r="H303" i="3"/>
  <c r="I303" i="3"/>
  <c r="J303" i="3"/>
  <c r="K303" i="3"/>
  <c r="L303" i="3"/>
  <c r="M303" i="3"/>
  <c r="N303" i="3"/>
  <c r="C303" i="3"/>
  <c r="D300" i="3"/>
  <c r="E300" i="3"/>
  <c r="F300" i="3"/>
  <c r="G300" i="3"/>
  <c r="H300" i="3"/>
  <c r="I300" i="3"/>
  <c r="J300" i="3"/>
  <c r="K300" i="3"/>
  <c r="L300" i="3"/>
  <c r="M300" i="3"/>
  <c r="N300" i="3"/>
  <c r="C300" i="3"/>
  <c r="D297" i="3"/>
  <c r="E297" i="3"/>
  <c r="F297" i="3"/>
  <c r="G297" i="3"/>
  <c r="H297" i="3"/>
  <c r="I297" i="3"/>
  <c r="J297" i="3"/>
  <c r="K297" i="3"/>
  <c r="L297" i="3"/>
  <c r="M297" i="3"/>
  <c r="N297" i="3"/>
  <c r="C297" i="3"/>
  <c r="D294" i="3"/>
  <c r="E294" i="3"/>
  <c r="F294" i="3"/>
  <c r="G294" i="3"/>
  <c r="H294" i="3"/>
  <c r="I294" i="3"/>
  <c r="J294" i="3"/>
  <c r="K294" i="3"/>
  <c r="L294" i="3"/>
  <c r="N294" i="3"/>
  <c r="C294" i="3"/>
  <c r="D291" i="3"/>
  <c r="E291" i="3"/>
  <c r="F291" i="3"/>
  <c r="G291" i="3"/>
  <c r="H291" i="3"/>
  <c r="I291" i="3"/>
  <c r="J291" i="3"/>
  <c r="K291" i="3"/>
  <c r="M291" i="3"/>
  <c r="N291" i="3"/>
  <c r="C291" i="3"/>
  <c r="D288" i="3"/>
  <c r="E288" i="3"/>
  <c r="F288" i="3"/>
  <c r="G288" i="3"/>
  <c r="H288" i="3"/>
  <c r="I288" i="3"/>
  <c r="J288" i="3"/>
  <c r="K288" i="3"/>
  <c r="L288" i="3"/>
  <c r="M288" i="3"/>
  <c r="N288" i="3"/>
  <c r="C288" i="3"/>
  <c r="D285" i="3"/>
  <c r="E285" i="3"/>
  <c r="F285" i="3"/>
  <c r="G285" i="3"/>
  <c r="H285" i="3"/>
  <c r="I285" i="3"/>
  <c r="J285" i="3"/>
  <c r="K285" i="3"/>
  <c r="L285" i="3"/>
  <c r="M285" i="3"/>
  <c r="N285" i="3"/>
  <c r="C285" i="3"/>
  <c r="D282" i="3"/>
  <c r="E282" i="3"/>
  <c r="F282" i="3"/>
  <c r="G282" i="3"/>
  <c r="H282" i="3"/>
  <c r="I282" i="3"/>
  <c r="J282" i="3"/>
  <c r="K282" i="3"/>
  <c r="L282" i="3"/>
  <c r="M282" i="3"/>
  <c r="N282" i="3"/>
  <c r="C282" i="3"/>
  <c r="D279" i="3"/>
  <c r="E279" i="3"/>
  <c r="F279" i="3"/>
  <c r="G279" i="3"/>
  <c r="H279" i="3"/>
  <c r="I279" i="3"/>
  <c r="J279" i="3"/>
  <c r="K279" i="3"/>
  <c r="L279" i="3"/>
  <c r="M279" i="3"/>
  <c r="N279" i="3"/>
  <c r="C279" i="3"/>
  <c r="D276" i="3"/>
  <c r="E276" i="3"/>
  <c r="F276" i="3"/>
  <c r="G276" i="3"/>
  <c r="H276" i="3"/>
  <c r="I276" i="3"/>
  <c r="J276" i="3"/>
  <c r="K276" i="3"/>
  <c r="L276" i="3"/>
  <c r="M276" i="3"/>
  <c r="N276" i="3"/>
  <c r="C276" i="3"/>
  <c r="D273" i="3"/>
  <c r="E273" i="3"/>
  <c r="F273" i="3"/>
  <c r="G273" i="3"/>
  <c r="H273" i="3"/>
  <c r="I273" i="3"/>
  <c r="J273" i="3"/>
  <c r="K273" i="3"/>
  <c r="L273" i="3"/>
  <c r="M273" i="3"/>
  <c r="N273" i="3"/>
  <c r="C273" i="3"/>
  <c r="D270" i="3"/>
  <c r="E270" i="3"/>
  <c r="F270" i="3"/>
  <c r="G270" i="3"/>
  <c r="H270" i="3"/>
  <c r="I270" i="3"/>
  <c r="J270" i="3"/>
  <c r="K270" i="3"/>
  <c r="L270" i="3"/>
  <c r="M270" i="3"/>
  <c r="N270" i="3"/>
  <c r="C270" i="3"/>
  <c r="D267" i="3"/>
  <c r="E267" i="3"/>
  <c r="F267" i="3"/>
  <c r="G267" i="3"/>
  <c r="H267" i="3"/>
  <c r="I267" i="3"/>
  <c r="J267" i="3"/>
  <c r="K267" i="3"/>
  <c r="L267" i="3"/>
  <c r="M267" i="3"/>
  <c r="N267" i="3"/>
  <c r="C267" i="3"/>
  <c r="D264" i="3"/>
  <c r="E264" i="3"/>
  <c r="F264" i="3"/>
  <c r="G264" i="3"/>
  <c r="H264" i="3"/>
  <c r="I264" i="3"/>
  <c r="J264" i="3"/>
  <c r="K264" i="3"/>
  <c r="L264" i="3"/>
  <c r="M264" i="3"/>
  <c r="N264" i="3"/>
  <c r="C264" i="3"/>
  <c r="D261" i="3"/>
  <c r="E261" i="3"/>
  <c r="F261" i="3"/>
  <c r="G261" i="3"/>
  <c r="H261" i="3"/>
  <c r="I261" i="3"/>
  <c r="J261" i="3"/>
  <c r="K261" i="3"/>
  <c r="L261" i="3"/>
  <c r="M261" i="3"/>
  <c r="N261" i="3"/>
  <c r="C261" i="3"/>
  <c r="D258" i="3"/>
  <c r="E258" i="3"/>
  <c r="F258" i="3"/>
  <c r="G258" i="3"/>
  <c r="H258" i="3"/>
  <c r="I258" i="3"/>
  <c r="J258" i="3"/>
  <c r="K258" i="3"/>
  <c r="L258" i="3"/>
  <c r="M258" i="3"/>
  <c r="N258" i="3"/>
  <c r="C258" i="3"/>
  <c r="D255" i="3"/>
  <c r="E255" i="3"/>
  <c r="F255" i="3"/>
  <c r="G255" i="3"/>
  <c r="H255" i="3"/>
  <c r="I255" i="3"/>
  <c r="J255" i="3"/>
  <c r="K255" i="3"/>
  <c r="L255" i="3"/>
  <c r="M255" i="3"/>
  <c r="N255" i="3"/>
  <c r="C255" i="3"/>
  <c r="D252" i="3"/>
  <c r="E252" i="3"/>
  <c r="F252" i="3"/>
  <c r="G252" i="3"/>
  <c r="H252" i="3"/>
  <c r="I252" i="3"/>
  <c r="J252" i="3"/>
  <c r="K252" i="3"/>
  <c r="L252" i="3"/>
  <c r="M252" i="3"/>
  <c r="N252" i="3"/>
  <c r="C252" i="3"/>
  <c r="D249" i="3"/>
  <c r="E249" i="3"/>
  <c r="F249" i="3"/>
  <c r="G249" i="3"/>
  <c r="H249" i="3"/>
  <c r="I249" i="3"/>
  <c r="J249" i="3"/>
  <c r="K249" i="3"/>
  <c r="L249" i="3"/>
  <c r="M249" i="3"/>
  <c r="N249" i="3"/>
  <c r="C249" i="3"/>
  <c r="D246" i="3"/>
  <c r="E246" i="3"/>
  <c r="F246" i="3"/>
  <c r="G246" i="3"/>
  <c r="H246" i="3"/>
  <c r="I246" i="3"/>
  <c r="J246" i="3"/>
  <c r="K246" i="3"/>
  <c r="L246" i="3"/>
  <c r="M246" i="3"/>
  <c r="N246" i="3"/>
  <c r="C246" i="3"/>
  <c r="D243" i="3"/>
  <c r="E243" i="3"/>
  <c r="F243" i="3"/>
  <c r="G243" i="3"/>
  <c r="H243" i="3"/>
  <c r="I243" i="3"/>
  <c r="J243" i="3"/>
  <c r="K243" i="3"/>
  <c r="L243" i="3"/>
  <c r="M243" i="3"/>
  <c r="N243" i="3"/>
  <c r="C243" i="3"/>
  <c r="D240" i="3"/>
  <c r="E240" i="3"/>
  <c r="F240" i="3"/>
  <c r="G240" i="3"/>
  <c r="H240" i="3"/>
  <c r="I240" i="3"/>
  <c r="J240" i="3"/>
  <c r="K240" i="3"/>
  <c r="L240" i="3"/>
  <c r="M240" i="3"/>
  <c r="N240" i="3"/>
  <c r="C240" i="3"/>
  <c r="D237" i="3"/>
  <c r="E237" i="3"/>
  <c r="F237" i="3"/>
  <c r="G237" i="3"/>
  <c r="H237" i="3"/>
  <c r="I237" i="3"/>
  <c r="J237" i="3"/>
  <c r="K237" i="3"/>
  <c r="L237" i="3"/>
  <c r="M237" i="3"/>
  <c r="N237" i="3"/>
  <c r="C237" i="3"/>
  <c r="C234" i="3"/>
  <c r="Q234" i="3" s="1"/>
  <c r="C231" i="3"/>
  <c r="Q231" i="3" s="1"/>
  <c r="C228" i="3"/>
  <c r="Q228" i="3" s="1"/>
  <c r="C225" i="3"/>
  <c r="Q225" i="3" s="1"/>
  <c r="C222" i="3"/>
  <c r="Q222" i="3" s="1"/>
  <c r="C219" i="3"/>
  <c r="Q219" i="3" s="1"/>
  <c r="C216" i="3"/>
  <c r="Q216" i="3" s="1"/>
  <c r="C213" i="3"/>
  <c r="Q213" i="3" s="1"/>
  <c r="C210" i="3"/>
  <c r="Q210" i="3" s="1"/>
  <c r="C207" i="3"/>
  <c r="Q207" i="3" s="1"/>
  <c r="C204" i="3"/>
  <c r="Q204" i="3" s="1"/>
  <c r="C201" i="3"/>
  <c r="Q201" i="3" s="1"/>
  <c r="C198" i="3"/>
  <c r="Q198" i="3" s="1"/>
  <c r="C195" i="3"/>
  <c r="Q195" i="3" s="1"/>
  <c r="C192" i="3"/>
  <c r="Q192" i="3" s="1"/>
  <c r="C189" i="3"/>
  <c r="Q189" i="3" s="1"/>
  <c r="C186" i="3"/>
  <c r="Q186" i="3" s="1"/>
  <c r="C183" i="3"/>
  <c r="Q183" i="3" s="1"/>
  <c r="C180" i="3"/>
  <c r="Q180" i="3" s="1"/>
  <c r="C177" i="3"/>
  <c r="Q177" i="3" s="1"/>
  <c r="C174" i="3"/>
  <c r="Q174" i="3" s="1"/>
  <c r="C171" i="3"/>
  <c r="Q171" i="3" s="1"/>
  <c r="C168" i="3"/>
  <c r="Q168" i="3" s="1"/>
  <c r="C165" i="3"/>
  <c r="Q165" i="3" s="1"/>
  <c r="C162" i="3"/>
  <c r="Q162" i="3" s="1"/>
  <c r="C159" i="3"/>
  <c r="Q159" i="3" s="1"/>
  <c r="C156" i="3"/>
  <c r="Q156" i="3" s="1"/>
  <c r="C153" i="3"/>
  <c r="Q153" i="3" s="1"/>
  <c r="C150" i="3"/>
  <c r="Q150" i="3" s="1"/>
  <c r="C147" i="3"/>
  <c r="Q147" i="3" s="1"/>
  <c r="C144" i="3"/>
  <c r="Q144" i="3" s="1"/>
  <c r="C141" i="3"/>
  <c r="Q141" i="3" s="1"/>
  <c r="C138" i="3"/>
  <c r="Q138" i="3" s="1"/>
  <c r="C135" i="3"/>
  <c r="Q135" i="3" s="1"/>
  <c r="C132" i="3"/>
  <c r="Q132" i="3" s="1"/>
  <c r="C129" i="3"/>
  <c r="Q129" i="3" s="1"/>
  <c r="C126" i="3"/>
  <c r="Q126" i="3" s="1"/>
  <c r="C123" i="3"/>
  <c r="Q123" i="3" s="1"/>
  <c r="C120" i="3"/>
  <c r="Q120" i="3" s="1"/>
  <c r="C117" i="3"/>
  <c r="Q117" i="3" s="1"/>
  <c r="C114" i="3"/>
  <c r="Q114" i="3" s="1"/>
  <c r="C111" i="3"/>
  <c r="Q111" i="3" s="1"/>
  <c r="C108" i="3"/>
  <c r="Q108" i="3" s="1"/>
  <c r="C105" i="3"/>
  <c r="Q105" i="3" s="1"/>
  <c r="D102" i="3"/>
  <c r="E102" i="3"/>
  <c r="F102" i="3"/>
  <c r="G102" i="3"/>
  <c r="H102" i="3"/>
  <c r="I102" i="3"/>
  <c r="J102" i="3"/>
  <c r="K102" i="3"/>
  <c r="L102" i="3"/>
  <c r="M102" i="3"/>
  <c r="N102" i="3"/>
  <c r="C102" i="3"/>
  <c r="D99" i="3"/>
  <c r="E99" i="3"/>
  <c r="F99" i="3"/>
  <c r="G99" i="3"/>
  <c r="H99" i="3"/>
  <c r="I99" i="3"/>
  <c r="J99" i="3"/>
  <c r="K99" i="3"/>
  <c r="L99" i="3"/>
  <c r="M99" i="3"/>
  <c r="N99" i="3"/>
  <c r="C99" i="3"/>
  <c r="D96" i="3"/>
  <c r="E96" i="3"/>
  <c r="F96" i="3"/>
  <c r="G96" i="3"/>
  <c r="H96" i="3"/>
  <c r="I96" i="3"/>
  <c r="J96" i="3"/>
  <c r="K96" i="3"/>
  <c r="L96" i="3"/>
  <c r="M96" i="3"/>
  <c r="N96" i="3"/>
  <c r="C96" i="3"/>
  <c r="D93" i="3"/>
  <c r="E93" i="3"/>
  <c r="F93" i="3"/>
  <c r="G93" i="3"/>
  <c r="H93" i="3"/>
  <c r="I93" i="3"/>
  <c r="J93" i="3"/>
  <c r="K93" i="3"/>
  <c r="L93" i="3"/>
  <c r="M93" i="3"/>
  <c r="N93" i="3"/>
  <c r="C93" i="3"/>
  <c r="D90" i="3"/>
  <c r="E90" i="3"/>
  <c r="F90" i="3"/>
  <c r="G90" i="3"/>
  <c r="H90" i="3"/>
  <c r="I90" i="3"/>
  <c r="J90" i="3"/>
  <c r="K90" i="3"/>
  <c r="L90" i="3"/>
  <c r="M90" i="3"/>
  <c r="N90" i="3"/>
  <c r="C90" i="3"/>
  <c r="D87" i="3"/>
  <c r="E87" i="3"/>
  <c r="F87" i="3"/>
  <c r="G87" i="3"/>
  <c r="H87" i="3"/>
  <c r="I87" i="3"/>
  <c r="J87" i="3"/>
  <c r="K87" i="3"/>
  <c r="L87" i="3"/>
  <c r="M87" i="3"/>
  <c r="N87" i="3"/>
  <c r="C87" i="3"/>
  <c r="D84" i="3"/>
  <c r="E84" i="3"/>
  <c r="F84" i="3"/>
  <c r="G84" i="3"/>
  <c r="H84" i="3"/>
  <c r="I84" i="3"/>
  <c r="J84" i="3"/>
  <c r="K84" i="3"/>
  <c r="L84" i="3"/>
  <c r="M84" i="3"/>
  <c r="N84" i="3"/>
  <c r="C84" i="3"/>
  <c r="D81" i="3"/>
  <c r="E81" i="3"/>
  <c r="F81" i="3"/>
  <c r="G81" i="3"/>
  <c r="H81" i="3"/>
  <c r="I81" i="3"/>
  <c r="J81" i="3"/>
  <c r="K81" i="3"/>
  <c r="L81" i="3"/>
  <c r="M81" i="3"/>
  <c r="N81" i="3"/>
  <c r="C81" i="3"/>
  <c r="D78" i="3"/>
  <c r="E78" i="3"/>
  <c r="F78" i="3"/>
  <c r="G78" i="3"/>
  <c r="H78" i="3"/>
  <c r="I78" i="3"/>
  <c r="J78" i="3"/>
  <c r="K78" i="3"/>
  <c r="L78" i="3"/>
  <c r="M78" i="3"/>
  <c r="N78" i="3"/>
  <c r="C78" i="3"/>
  <c r="D75" i="3"/>
  <c r="E75" i="3"/>
  <c r="F75" i="3"/>
  <c r="G75" i="3"/>
  <c r="H75" i="3"/>
  <c r="I75" i="3"/>
  <c r="J75" i="3"/>
  <c r="K75" i="3"/>
  <c r="L75" i="3"/>
  <c r="M75" i="3"/>
  <c r="N75" i="3"/>
  <c r="C75" i="3"/>
  <c r="D72" i="3"/>
  <c r="E72" i="3"/>
  <c r="F72" i="3"/>
  <c r="G72" i="3"/>
  <c r="H72" i="3"/>
  <c r="I72" i="3"/>
  <c r="J72" i="3"/>
  <c r="K72" i="3"/>
  <c r="L72" i="3"/>
  <c r="M72" i="3"/>
  <c r="N72" i="3"/>
  <c r="C72" i="3"/>
  <c r="D69" i="3"/>
  <c r="E69" i="3"/>
  <c r="F69" i="3"/>
  <c r="G69" i="3"/>
  <c r="H69" i="3"/>
  <c r="I69" i="3"/>
  <c r="J69" i="3"/>
  <c r="K69" i="3"/>
  <c r="L69" i="3"/>
  <c r="M69" i="3"/>
  <c r="N69" i="3"/>
  <c r="C69" i="3"/>
  <c r="D66" i="3"/>
  <c r="E66" i="3"/>
  <c r="F66" i="3"/>
  <c r="G66" i="3"/>
  <c r="H66" i="3"/>
  <c r="I66" i="3"/>
  <c r="J66" i="3"/>
  <c r="K66" i="3"/>
  <c r="L66" i="3"/>
  <c r="M66" i="3"/>
  <c r="N66" i="3"/>
  <c r="C66" i="3"/>
  <c r="D63" i="3"/>
  <c r="E63" i="3"/>
  <c r="F63" i="3"/>
  <c r="G63" i="3"/>
  <c r="H63" i="3"/>
  <c r="I63" i="3"/>
  <c r="J63" i="3"/>
  <c r="K63" i="3"/>
  <c r="L63" i="3"/>
  <c r="M63" i="3"/>
  <c r="N63" i="3"/>
  <c r="C63" i="3"/>
  <c r="D60" i="3"/>
  <c r="E60" i="3"/>
  <c r="F60" i="3"/>
  <c r="G60" i="3"/>
  <c r="H60" i="3"/>
  <c r="I60" i="3"/>
  <c r="J60" i="3"/>
  <c r="K60" i="3"/>
  <c r="L60" i="3"/>
  <c r="M60" i="3"/>
  <c r="N60" i="3"/>
  <c r="C60" i="3"/>
  <c r="D57" i="3"/>
  <c r="E57" i="3"/>
  <c r="F57" i="3"/>
  <c r="G57" i="3"/>
  <c r="H57" i="3"/>
  <c r="I57" i="3"/>
  <c r="J57" i="3"/>
  <c r="K57" i="3"/>
  <c r="L57" i="3"/>
  <c r="M57" i="3"/>
  <c r="N57" i="3"/>
  <c r="C57" i="3"/>
  <c r="D54" i="3"/>
  <c r="E54" i="3"/>
  <c r="F54" i="3"/>
  <c r="G54" i="3"/>
  <c r="H54" i="3"/>
  <c r="I54" i="3"/>
  <c r="J54" i="3"/>
  <c r="K54" i="3"/>
  <c r="L54" i="3"/>
  <c r="M54" i="3"/>
  <c r="N54" i="3"/>
  <c r="C54" i="3"/>
  <c r="D51" i="3"/>
  <c r="E51" i="3"/>
  <c r="F51" i="3"/>
  <c r="G51" i="3"/>
  <c r="H51" i="3"/>
  <c r="I51" i="3"/>
  <c r="J51" i="3"/>
  <c r="K51" i="3"/>
  <c r="L51" i="3"/>
  <c r="M51" i="3"/>
  <c r="N51" i="3"/>
  <c r="C51" i="3"/>
  <c r="D45" i="3"/>
  <c r="E45" i="3"/>
  <c r="F45" i="3"/>
  <c r="G45" i="3"/>
  <c r="H45" i="3"/>
  <c r="I45" i="3"/>
  <c r="J45" i="3"/>
  <c r="K45" i="3"/>
  <c r="L45" i="3"/>
  <c r="M45" i="3"/>
  <c r="N45" i="3"/>
  <c r="C45" i="3"/>
  <c r="D42" i="3"/>
  <c r="E42" i="3"/>
  <c r="F42" i="3"/>
  <c r="G42" i="3"/>
  <c r="H42" i="3"/>
  <c r="I42" i="3"/>
  <c r="J42" i="3"/>
  <c r="K42" i="3"/>
  <c r="L42" i="3"/>
  <c r="M42" i="3"/>
  <c r="N42" i="3"/>
  <c r="C42" i="3"/>
  <c r="D39" i="3"/>
  <c r="E39" i="3"/>
  <c r="F39" i="3"/>
  <c r="G39" i="3"/>
  <c r="H39" i="3"/>
  <c r="I39" i="3"/>
  <c r="J39" i="3"/>
  <c r="K39" i="3"/>
  <c r="L39" i="3"/>
  <c r="M39" i="3"/>
  <c r="N39" i="3"/>
  <c r="C39" i="3"/>
  <c r="D36" i="3"/>
  <c r="E36" i="3"/>
  <c r="F36" i="3"/>
  <c r="G36" i="3"/>
  <c r="H36" i="3"/>
  <c r="I36" i="3"/>
  <c r="J36" i="3"/>
  <c r="K36" i="3"/>
  <c r="L36" i="3"/>
  <c r="M36" i="3"/>
  <c r="N36" i="3"/>
  <c r="C36" i="3"/>
  <c r="D33" i="3"/>
  <c r="E33" i="3"/>
  <c r="F33" i="3"/>
  <c r="G33" i="3"/>
  <c r="H33" i="3"/>
  <c r="I33" i="3"/>
  <c r="J33" i="3"/>
  <c r="K33" i="3"/>
  <c r="L33" i="3"/>
  <c r="M33" i="3"/>
  <c r="N33" i="3"/>
  <c r="C33" i="3"/>
  <c r="D30" i="3"/>
  <c r="E30" i="3"/>
  <c r="F30" i="3"/>
  <c r="G30" i="3"/>
  <c r="H30" i="3"/>
  <c r="I30" i="3"/>
  <c r="J30" i="3"/>
  <c r="K30" i="3"/>
  <c r="L30" i="3"/>
  <c r="M30" i="3"/>
  <c r="N30" i="3"/>
  <c r="C30" i="3"/>
  <c r="D27" i="3"/>
  <c r="E27" i="3"/>
  <c r="F27" i="3"/>
  <c r="G27" i="3"/>
  <c r="H27" i="3"/>
  <c r="I27" i="3"/>
  <c r="J27" i="3"/>
  <c r="K27" i="3"/>
  <c r="L27" i="3"/>
  <c r="M27" i="3"/>
  <c r="N27" i="3"/>
  <c r="C27" i="3"/>
  <c r="D24" i="3"/>
  <c r="E24" i="3"/>
  <c r="F24" i="3"/>
  <c r="G24" i="3"/>
  <c r="H24" i="3"/>
  <c r="I24" i="3"/>
  <c r="J24" i="3"/>
  <c r="K24" i="3"/>
  <c r="L24" i="3"/>
  <c r="M24" i="3"/>
  <c r="N24" i="3"/>
  <c r="C24" i="3"/>
  <c r="D21" i="3"/>
  <c r="E21" i="3"/>
  <c r="F21" i="3"/>
  <c r="G21" i="3"/>
  <c r="H21" i="3"/>
  <c r="I21" i="3"/>
  <c r="J21" i="3"/>
  <c r="K21" i="3"/>
  <c r="L21" i="3"/>
  <c r="M21" i="3"/>
  <c r="N21" i="3"/>
  <c r="C21" i="3"/>
  <c r="D18" i="3"/>
  <c r="E18" i="3"/>
  <c r="F18" i="3"/>
  <c r="G18" i="3"/>
  <c r="H18" i="3"/>
  <c r="I18" i="3"/>
  <c r="J18" i="3"/>
  <c r="K18" i="3"/>
  <c r="L18" i="3"/>
  <c r="M18" i="3"/>
  <c r="N18" i="3"/>
  <c r="C18" i="3"/>
  <c r="D15" i="3"/>
  <c r="E15" i="3"/>
  <c r="F15" i="3"/>
  <c r="G15" i="3"/>
  <c r="H15" i="3"/>
  <c r="I15" i="3"/>
  <c r="J15" i="3"/>
  <c r="K15" i="3"/>
  <c r="L15" i="3"/>
  <c r="M15" i="3"/>
  <c r="N15" i="3"/>
  <c r="C15" i="3"/>
  <c r="D12" i="3"/>
  <c r="E12" i="3"/>
  <c r="F12" i="3"/>
  <c r="G12" i="3"/>
  <c r="H12" i="3"/>
  <c r="I12" i="3"/>
  <c r="J12" i="3"/>
  <c r="K12" i="3"/>
  <c r="L12" i="3"/>
  <c r="M12" i="3"/>
  <c r="N12" i="3"/>
  <c r="C12" i="3"/>
  <c r="D9" i="3"/>
  <c r="E9" i="3"/>
  <c r="F9" i="3"/>
  <c r="G9" i="3"/>
  <c r="H9" i="3"/>
  <c r="I9" i="3"/>
  <c r="J9" i="3"/>
  <c r="K9" i="3"/>
  <c r="L9" i="3"/>
  <c r="M9" i="3"/>
  <c r="N9" i="3"/>
  <c r="C9" i="3"/>
  <c r="E6" i="3"/>
  <c r="F6" i="3"/>
  <c r="G6" i="3"/>
  <c r="H6" i="3"/>
  <c r="I6" i="3"/>
  <c r="J6" i="3"/>
  <c r="K6" i="3"/>
  <c r="L6" i="3"/>
  <c r="M6" i="3"/>
  <c r="N6" i="3"/>
  <c r="C6" i="3"/>
  <c r="Q291" i="3" l="1"/>
  <c r="Q309" i="3"/>
  <c r="Q294" i="3"/>
  <c r="Q15" i="3"/>
  <c r="Q6" i="3"/>
  <c r="Q306" i="3"/>
  <c r="Q303" i="3"/>
  <c r="Q300" i="3"/>
  <c r="Q297" i="3"/>
  <c r="Q288" i="3"/>
  <c r="Q285" i="3"/>
  <c r="Q282" i="3"/>
  <c r="Q279" i="3"/>
  <c r="Q276" i="3"/>
  <c r="Q273" i="3"/>
  <c r="Q270" i="3"/>
  <c r="Q267" i="3"/>
  <c r="Q264" i="3"/>
  <c r="Q261" i="3"/>
  <c r="Q258" i="3"/>
  <c r="Q255" i="3"/>
  <c r="Q252" i="3"/>
  <c r="Q249" i="3"/>
  <c r="Q246" i="3"/>
  <c r="Q243" i="3"/>
  <c r="Q240" i="3"/>
  <c r="Q237" i="3"/>
  <c r="Q102" i="3"/>
  <c r="Q99" i="3"/>
  <c r="Q96" i="3"/>
  <c r="Q93" i="3"/>
  <c r="Q90" i="3"/>
  <c r="Q87" i="3"/>
  <c r="Q84" i="3"/>
  <c r="Q81" i="3"/>
  <c r="Q78" i="3"/>
  <c r="Q75" i="3"/>
  <c r="Q72" i="3"/>
  <c r="Q69" i="3"/>
  <c r="Q66" i="3"/>
  <c r="Q63" i="3"/>
  <c r="Q60" i="3"/>
  <c r="Q57" i="3"/>
  <c r="Q54" i="3"/>
  <c r="Q51" i="3"/>
  <c r="Q45" i="3"/>
  <c r="Q42" i="3"/>
  <c r="Q39" i="3"/>
  <c r="Q36" i="3"/>
  <c r="Q33" i="3"/>
  <c r="Q30" i="3"/>
  <c r="Q27" i="3"/>
  <c r="Q24" i="3"/>
  <c r="Q21" i="3"/>
  <c r="Q18" i="3"/>
  <c r="Q12" i="3"/>
  <c r="Q9" i="3"/>
  <c r="C310" i="3"/>
  <c r="C311" i="3"/>
  <c r="I312" i="3" l="1"/>
  <c r="J312" i="3"/>
  <c r="C312" i="3"/>
  <c r="F312" i="3"/>
  <c r="L312" i="3"/>
  <c r="G312" i="3"/>
  <c r="K312" i="3"/>
  <c r="O312" i="3"/>
  <c r="D312" i="3"/>
  <c r="E312" i="3"/>
  <c r="H312" i="3"/>
  <c r="N312" i="3"/>
  <c r="C22" i="8"/>
  <c r="B22" i="8"/>
  <c r="D22" i="8" l="1"/>
  <c r="G21" i="8" s="1"/>
  <c r="E22" i="8" l="1"/>
  <c r="G12" i="8"/>
  <c r="G15" i="8"/>
  <c r="G20" i="8"/>
  <c r="G7" i="8"/>
  <c r="G16" i="8"/>
  <c r="G13" i="8"/>
  <c r="G6" i="8"/>
  <c r="G18" i="8"/>
  <c r="G9" i="8"/>
  <c r="G19" i="8"/>
  <c r="G10" i="8"/>
  <c r="G5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G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G8" i="8"/>
  <c r="G11" i="8"/>
  <c r="G14" i="8"/>
  <c r="G17" i="8"/>
  <c r="F7" i="7" l="1"/>
  <c r="G7" i="7" s="1"/>
  <c r="F8" i="7"/>
  <c r="G8" i="7" s="1"/>
  <c r="F9" i="7"/>
  <c r="G9" i="7" s="1"/>
  <c r="F10" i="7"/>
  <c r="G10" i="7" s="1"/>
  <c r="F11" i="7"/>
  <c r="G11" i="7" s="1"/>
  <c r="F12" i="7"/>
  <c r="G12" i="7" s="1"/>
  <c r="F13" i="7"/>
  <c r="G13" i="7" s="1"/>
  <c r="F14" i="7"/>
  <c r="G14" i="7" s="1"/>
  <c r="F15" i="7"/>
  <c r="G15" i="7" s="1"/>
  <c r="F16" i="7"/>
  <c r="G16" i="7" s="1"/>
  <c r="F17" i="7"/>
  <c r="G17" i="7" s="1"/>
  <c r="F18" i="7"/>
  <c r="G18" i="7" s="1"/>
  <c r="F19" i="7"/>
  <c r="G19" i="7" s="1"/>
  <c r="F20" i="7"/>
  <c r="G20" i="7" s="1"/>
  <c r="F5" i="7"/>
  <c r="G5" i="7" s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5" i="7"/>
  <c r="F6" i="7"/>
  <c r="G6" i="7" s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6" i="6"/>
  <c r="E6" i="7" l="1"/>
  <c r="D28" i="6"/>
  <c r="G23" i="6" l="1"/>
  <c r="F7" i="6"/>
  <c r="F11" i="6"/>
  <c r="F15" i="6"/>
  <c r="F19" i="6"/>
  <c r="F23" i="6"/>
  <c r="F27" i="6"/>
  <c r="E9" i="6"/>
  <c r="E13" i="6"/>
  <c r="E17" i="6"/>
  <c r="E21" i="6"/>
  <c r="E25" i="6"/>
  <c r="E14" i="6"/>
  <c r="E18" i="6"/>
  <c r="E22" i="6"/>
  <c r="E26" i="6"/>
  <c r="F9" i="6"/>
  <c r="F13" i="6"/>
  <c r="F17" i="6"/>
  <c r="F21" i="6"/>
  <c r="E7" i="6"/>
  <c r="E11" i="6"/>
  <c r="E19" i="6"/>
  <c r="E23" i="6"/>
  <c r="F10" i="6"/>
  <c r="F18" i="6"/>
  <c r="F26" i="6"/>
  <c r="E12" i="6"/>
  <c r="E20" i="6"/>
  <c r="E6" i="6"/>
  <c r="F8" i="6"/>
  <c r="F12" i="6"/>
  <c r="F16" i="6"/>
  <c r="F20" i="6"/>
  <c r="F24" i="6"/>
  <c r="F6" i="6"/>
  <c r="E10" i="6"/>
  <c r="F25" i="6"/>
  <c r="E15" i="6"/>
  <c r="E27" i="6"/>
  <c r="F14" i="6"/>
  <c r="F22" i="6"/>
  <c r="E8" i="6"/>
  <c r="E16" i="6"/>
  <c r="E24" i="6"/>
  <c r="G28" i="6"/>
  <c r="E28" i="6"/>
  <c r="F28" i="6"/>
  <c r="G19" i="6"/>
  <c r="G16" i="6"/>
  <c r="G17" i="6"/>
  <c r="G26" i="6"/>
  <c r="G13" i="6"/>
  <c r="G12" i="6"/>
  <c r="G20" i="6"/>
  <c r="G21" i="6"/>
  <c r="G15" i="6"/>
  <c r="G25" i="6"/>
  <c r="G10" i="6"/>
  <c r="G24" i="6"/>
  <c r="G14" i="6"/>
  <c r="G27" i="6"/>
  <c r="G22" i="6"/>
  <c r="G8" i="6"/>
  <c r="G6" i="6"/>
  <c r="G18" i="6"/>
  <c r="G9" i="6"/>
  <c r="G11" i="6"/>
  <c r="G7" i="6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6" i="5"/>
  <c r="D24" i="5"/>
  <c r="B24" i="5"/>
  <c r="F24" i="5" l="1"/>
  <c r="Q311" i="3"/>
  <c r="Q310" i="3"/>
  <c r="J8" i="1"/>
  <c r="J9" i="1"/>
  <c r="J10" i="1"/>
  <c r="J11" i="1"/>
  <c r="J12" i="1"/>
  <c r="J13" i="1"/>
  <c r="J14" i="1"/>
  <c r="J15" i="1"/>
  <c r="J16" i="1"/>
  <c r="J17" i="1"/>
  <c r="J18" i="1"/>
  <c r="J19" i="1"/>
  <c r="J21" i="1" s="1"/>
  <c r="J7" i="1"/>
  <c r="G181" i="2"/>
  <c r="H181" i="2"/>
  <c r="G173" i="2"/>
  <c r="H173" i="2"/>
  <c r="G161" i="2"/>
  <c r="H161" i="2"/>
  <c r="H156" i="2"/>
  <c r="G156" i="2"/>
  <c r="G143" i="2"/>
  <c r="H143" i="2"/>
  <c r="H138" i="2"/>
  <c r="G138" i="2"/>
  <c r="G130" i="2"/>
  <c r="H130" i="2"/>
  <c r="H121" i="2"/>
  <c r="G121" i="2"/>
  <c r="H112" i="2"/>
  <c r="G112" i="2"/>
  <c r="H104" i="2"/>
  <c r="G104" i="2"/>
  <c r="H93" i="2"/>
  <c r="G93" i="2"/>
  <c r="H78" i="2"/>
  <c r="G78" i="2"/>
  <c r="H72" i="2"/>
  <c r="G72" i="2"/>
  <c r="H59" i="2"/>
  <c r="G59" i="2"/>
  <c r="H39" i="2"/>
  <c r="G39" i="2"/>
  <c r="H33" i="2"/>
  <c r="G33" i="2"/>
  <c r="H54" i="2"/>
  <c r="G54" i="2"/>
  <c r="H47" i="2"/>
  <c r="G47" i="2"/>
  <c r="I31" i="2"/>
  <c r="H26" i="2"/>
  <c r="G26" i="2"/>
  <c r="H15" i="2"/>
  <c r="G15" i="2"/>
  <c r="F181" i="2"/>
  <c r="E181" i="2"/>
  <c r="I180" i="2"/>
  <c r="I179" i="2"/>
  <c r="I178" i="2"/>
  <c r="I177" i="2"/>
  <c r="I176" i="2"/>
  <c r="I175" i="2"/>
  <c r="I174" i="2"/>
  <c r="F173" i="2"/>
  <c r="E173" i="2"/>
  <c r="I172" i="2"/>
  <c r="I171" i="2"/>
  <c r="I170" i="2"/>
  <c r="I169" i="2"/>
  <c r="I168" i="2"/>
  <c r="I167" i="2"/>
  <c r="I166" i="2"/>
  <c r="I165" i="2"/>
  <c r="I164" i="2"/>
  <c r="I163" i="2"/>
  <c r="F161" i="2"/>
  <c r="E161" i="2"/>
  <c r="I160" i="2"/>
  <c r="I159" i="2"/>
  <c r="I158" i="2"/>
  <c r="I157" i="2"/>
  <c r="F156" i="2"/>
  <c r="E156" i="2"/>
  <c r="I155" i="2"/>
  <c r="I154" i="2"/>
  <c r="I153" i="2"/>
  <c r="I152" i="2"/>
  <c r="I151" i="2"/>
  <c r="I150" i="2"/>
  <c r="I149" i="2"/>
  <c r="I148" i="2"/>
  <c r="I147" i="2"/>
  <c r="I146" i="2"/>
  <c r="I145" i="2"/>
  <c r="F143" i="2"/>
  <c r="E143" i="2"/>
  <c r="I142" i="2"/>
  <c r="I141" i="2"/>
  <c r="I140" i="2"/>
  <c r="I139" i="2"/>
  <c r="F138" i="2"/>
  <c r="E138" i="2"/>
  <c r="I137" i="2"/>
  <c r="I136" i="2"/>
  <c r="I135" i="2"/>
  <c r="I134" i="2"/>
  <c r="I133" i="2"/>
  <c r="I132" i="2"/>
  <c r="F130" i="2"/>
  <c r="E130" i="2"/>
  <c r="I129" i="2"/>
  <c r="I128" i="2"/>
  <c r="I127" i="2"/>
  <c r="I126" i="2"/>
  <c r="I125" i="2"/>
  <c r="I124" i="2"/>
  <c r="I123" i="2"/>
  <c r="I122" i="2"/>
  <c r="F121" i="2"/>
  <c r="E121" i="2"/>
  <c r="I120" i="2"/>
  <c r="I119" i="2"/>
  <c r="I118" i="2"/>
  <c r="I117" i="2"/>
  <c r="I116" i="2"/>
  <c r="I115" i="2"/>
  <c r="I114" i="2"/>
  <c r="F112" i="2"/>
  <c r="E112" i="2"/>
  <c r="I111" i="2"/>
  <c r="I110" i="2"/>
  <c r="I109" i="2"/>
  <c r="I108" i="2"/>
  <c r="I107" i="2"/>
  <c r="I106" i="2"/>
  <c r="I105" i="2"/>
  <c r="F104" i="2"/>
  <c r="E104" i="2"/>
  <c r="I103" i="2"/>
  <c r="I102" i="2"/>
  <c r="I101" i="2"/>
  <c r="I100" i="2"/>
  <c r="I99" i="2"/>
  <c r="I98" i="2"/>
  <c r="I97" i="2"/>
  <c r="I96" i="2"/>
  <c r="I95" i="2"/>
  <c r="I94" i="2"/>
  <c r="F93" i="2"/>
  <c r="E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F78" i="2"/>
  <c r="E78" i="2"/>
  <c r="I77" i="2"/>
  <c r="I76" i="2"/>
  <c r="I75" i="2"/>
  <c r="I74" i="2"/>
  <c r="I73" i="2"/>
  <c r="F72" i="2"/>
  <c r="E72" i="2"/>
  <c r="I71" i="2"/>
  <c r="I70" i="2"/>
  <c r="I69" i="2"/>
  <c r="I68" i="2"/>
  <c r="I67" i="2"/>
  <c r="I66" i="2"/>
  <c r="I65" i="2"/>
  <c r="I64" i="2"/>
  <c r="I63" i="2"/>
  <c r="I62" i="2"/>
  <c r="I61" i="2"/>
  <c r="F59" i="2"/>
  <c r="E59" i="2"/>
  <c r="I58" i="2"/>
  <c r="I57" i="2"/>
  <c r="I56" i="2"/>
  <c r="I55" i="2"/>
  <c r="F54" i="2"/>
  <c r="E54" i="2"/>
  <c r="I53" i="2"/>
  <c r="I52" i="2"/>
  <c r="I51" i="2"/>
  <c r="I50" i="2"/>
  <c r="I49" i="2"/>
  <c r="I48" i="2"/>
  <c r="F47" i="2"/>
  <c r="E47" i="2"/>
  <c r="I46" i="2"/>
  <c r="I45" i="2"/>
  <c r="I44" i="2"/>
  <c r="I43" i="2"/>
  <c r="I42" i="2"/>
  <c r="I41" i="2"/>
  <c r="F39" i="2"/>
  <c r="E39" i="2"/>
  <c r="I38" i="2"/>
  <c r="I37" i="2"/>
  <c r="I36" i="2"/>
  <c r="I35" i="2"/>
  <c r="I34" i="2"/>
  <c r="F33" i="2"/>
  <c r="E33" i="2"/>
  <c r="I32" i="2"/>
  <c r="I30" i="2"/>
  <c r="I29" i="2"/>
  <c r="I28" i="2"/>
  <c r="I27" i="2"/>
  <c r="F26" i="2"/>
  <c r="E26" i="2"/>
  <c r="I25" i="2"/>
  <c r="I24" i="2"/>
  <c r="I23" i="2"/>
  <c r="I22" i="2"/>
  <c r="I21" i="2"/>
  <c r="I20" i="2"/>
  <c r="I19" i="2"/>
  <c r="I18" i="2"/>
  <c r="I17" i="2"/>
  <c r="I16" i="2"/>
  <c r="F15" i="2"/>
  <c r="E15" i="2"/>
  <c r="I14" i="2"/>
  <c r="I13" i="2"/>
  <c r="I12" i="2"/>
  <c r="I11" i="2"/>
  <c r="I10" i="2"/>
  <c r="I9" i="2"/>
  <c r="I8" i="2"/>
  <c r="I7" i="2"/>
  <c r="I6" i="2"/>
  <c r="I5" i="2"/>
  <c r="K21" i="1"/>
  <c r="G21" i="1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G197" i="2"/>
  <c r="H197" i="2"/>
  <c r="F197" i="2"/>
  <c r="E197" i="2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5" i="8"/>
  <c r="G24" i="5" l="1"/>
  <c r="E8" i="5"/>
  <c r="E10" i="5"/>
  <c r="E14" i="5"/>
  <c r="E18" i="5"/>
  <c r="E22" i="5"/>
  <c r="C11" i="5"/>
  <c r="C15" i="5"/>
  <c r="C19" i="5"/>
  <c r="C23" i="5"/>
  <c r="C6" i="5"/>
  <c r="E11" i="5"/>
  <c r="E15" i="5"/>
  <c r="E19" i="5"/>
  <c r="E23" i="5"/>
  <c r="C12" i="5"/>
  <c r="C16" i="5"/>
  <c r="C20" i="5"/>
  <c r="C9" i="5"/>
  <c r="E6" i="5"/>
  <c r="C7" i="5"/>
  <c r="E12" i="5"/>
  <c r="E16" i="5"/>
  <c r="E20" i="5"/>
  <c r="E9" i="5"/>
  <c r="C13" i="5"/>
  <c r="C17" i="5"/>
  <c r="C21" i="5"/>
  <c r="E24" i="5"/>
  <c r="E7" i="5"/>
  <c r="C8" i="5"/>
  <c r="E13" i="5"/>
  <c r="E17" i="5"/>
  <c r="E21" i="5"/>
  <c r="C10" i="5"/>
  <c r="C14" i="5"/>
  <c r="C18" i="5"/>
  <c r="C22" i="5"/>
  <c r="C24" i="5"/>
  <c r="AD5" i="3"/>
  <c r="AE25" i="3"/>
  <c r="Y20" i="3"/>
  <c r="Z17" i="3"/>
  <c r="Z11" i="3"/>
  <c r="AF22" i="3"/>
  <c r="Z21" i="3"/>
  <c r="Z18" i="3"/>
  <c r="Z15" i="3"/>
  <c r="Y14" i="3"/>
  <c r="Y10" i="3"/>
  <c r="Y7" i="3"/>
  <c r="Y6" i="3"/>
  <c r="AE23" i="3"/>
  <c r="AF23" i="3" s="1"/>
  <c r="Y18" i="3"/>
  <c r="Y17" i="3"/>
  <c r="Y15" i="3"/>
  <c r="Z12" i="3"/>
  <c r="Y11" i="3"/>
  <c r="Z9" i="3"/>
  <c r="Z8" i="3"/>
  <c r="Z5" i="3"/>
  <c r="AD25" i="3"/>
  <c r="Z19" i="3"/>
  <c r="Z16" i="3"/>
  <c r="Z13" i="3"/>
  <c r="Y12" i="3"/>
  <c r="Y9" i="3"/>
  <c r="Y8" i="3"/>
  <c r="Y5" i="3"/>
  <c r="AE24" i="3"/>
  <c r="Z20" i="3"/>
  <c r="Y16" i="3"/>
  <c r="Z14" i="3"/>
  <c r="Y13" i="3"/>
  <c r="Z10" i="3"/>
  <c r="Z7" i="3"/>
  <c r="Z6" i="3"/>
  <c r="H40" i="2"/>
  <c r="H113" i="2"/>
  <c r="G113" i="2"/>
  <c r="I93" i="2"/>
  <c r="U9" i="3"/>
  <c r="T5" i="3"/>
  <c r="U19" i="3"/>
  <c r="U18" i="3" s="1"/>
  <c r="T9" i="3"/>
  <c r="U16" i="3"/>
  <c r="V16" i="3" s="1"/>
  <c r="T13" i="3"/>
  <c r="T12" i="3"/>
  <c r="T11" i="3"/>
  <c r="T10" i="3"/>
  <c r="T19" i="3"/>
  <c r="T18" i="3" s="1"/>
  <c r="U13" i="3"/>
  <c r="U12" i="3"/>
  <c r="U11" i="3"/>
  <c r="U10" i="3"/>
  <c r="U4" i="3"/>
  <c r="U5" i="3" s="1"/>
  <c r="U6" i="3" s="1"/>
  <c r="U7" i="3" s="1"/>
  <c r="U8" i="3" s="1"/>
  <c r="G19" i="5"/>
  <c r="G22" i="5"/>
  <c r="G8" i="5"/>
  <c r="G13" i="5"/>
  <c r="G15" i="5"/>
  <c r="G20" i="5"/>
  <c r="G18" i="5"/>
  <c r="I47" i="2"/>
  <c r="I33" i="2"/>
  <c r="I72" i="2"/>
  <c r="I78" i="2"/>
  <c r="F79" i="2"/>
  <c r="I112" i="2"/>
  <c r="I15" i="2"/>
  <c r="I130" i="2"/>
  <c r="I121" i="2"/>
  <c r="I143" i="2"/>
  <c r="I161" i="2"/>
  <c r="I173" i="2"/>
  <c r="G182" i="2"/>
  <c r="E40" i="2"/>
  <c r="E131" i="2"/>
  <c r="I59" i="2"/>
  <c r="G144" i="2"/>
  <c r="G162" i="2"/>
  <c r="G6" i="5"/>
  <c r="F40" i="2"/>
  <c r="G10" i="5"/>
  <c r="G7" i="5"/>
  <c r="G23" i="5"/>
  <c r="G12" i="5"/>
  <c r="E113" i="2"/>
  <c r="F182" i="2"/>
  <c r="G14" i="5"/>
  <c r="G11" i="5"/>
  <c r="G16" i="5"/>
  <c r="G9" i="5"/>
  <c r="M312" i="3"/>
  <c r="Q312" i="3" s="1"/>
  <c r="G17" i="5"/>
  <c r="F60" i="2"/>
  <c r="F113" i="2"/>
  <c r="I39" i="2"/>
  <c r="H144" i="2"/>
  <c r="G21" i="5"/>
  <c r="E144" i="2"/>
  <c r="E162" i="2"/>
  <c r="H79" i="2"/>
  <c r="H182" i="2"/>
  <c r="E60" i="2"/>
  <c r="E182" i="2"/>
  <c r="I26" i="2"/>
  <c r="G60" i="2"/>
  <c r="G79" i="2"/>
  <c r="H162" i="2"/>
  <c r="I138" i="2"/>
  <c r="H131" i="2"/>
  <c r="I54" i="2"/>
  <c r="H60" i="2"/>
  <c r="G40" i="2"/>
  <c r="F162" i="2"/>
  <c r="G131" i="2"/>
  <c r="F131" i="2"/>
  <c r="F144" i="2"/>
  <c r="E79" i="2"/>
  <c r="I181" i="2"/>
  <c r="I104" i="2"/>
  <c r="I156" i="2"/>
  <c r="I197" i="2"/>
  <c r="G198" i="2" l="1"/>
  <c r="F198" i="2"/>
  <c r="H198" i="2"/>
  <c r="AF25" i="3"/>
  <c r="AA20" i="3"/>
  <c r="AA13" i="3"/>
  <c r="AD26" i="3"/>
  <c r="AA17" i="3"/>
  <c r="AF24" i="3"/>
  <c r="AA14" i="3"/>
  <c r="AA11" i="3"/>
  <c r="AA21" i="3"/>
  <c r="AA19" i="3"/>
  <c r="AA18" i="3"/>
  <c r="AA16" i="3"/>
  <c r="AA15" i="3"/>
  <c r="AA12" i="3"/>
  <c r="AA10" i="3"/>
  <c r="AA9" i="3"/>
  <c r="AA5" i="3"/>
  <c r="V9" i="3"/>
  <c r="Z22" i="3"/>
  <c r="AE5" i="3"/>
  <c r="AE26" i="3" s="1"/>
  <c r="AA7" i="3"/>
  <c r="V4" i="3"/>
  <c r="AA8" i="3"/>
  <c r="AA4" i="3"/>
  <c r="Y22" i="3"/>
  <c r="AA6" i="3"/>
  <c r="I182" i="2"/>
  <c r="I113" i="2"/>
  <c r="E198" i="2"/>
  <c r="I144" i="2"/>
  <c r="V12" i="3"/>
  <c r="V10" i="3"/>
  <c r="V19" i="3"/>
  <c r="T17" i="3"/>
  <c r="T14" i="3" s="1"/>
  <c r="V13" i="3"/>
  <c r="U15" i="3"/>
  <c r="V11" i="3"/>
  <c r="U17" i="3"/>
  <c r="T15" i="3"/>
  <c r="V5" i="3"/>
  <c r="T6" i="3"/>
  <c r="I40" i="2"/>
  <c r="I60" i="2"/>
  <c r="I79" i="2"/>
  <c r="I131" i="2"/>
  <c r="I162" i="2"/>
  <c r="I198" i="2" l="1"/>
  <c r="AF5" i="3"/>
  <c r="AF26" i="3" s="1"/>
  <c r="AA22" i="3"/>
  <c r="V15" i="3"/>
  <c r="V17" i="3"/>
  <c r="U14" i="3"/>
  <c r="V14" i="3" s="1"/>
  <c r="V6" i="3"/>
  <c r="T7" i="3"/>
  <c r="V18" i="3"/>
  <c r="T8" i="3" l="1"/>
  <c r="V8" i="3" s="1"/>
  <c r="V7" i="3"/>
</calcChain>
</file>

<file path=xl/sharedStrings.xml><?xml version="1.0" encoding="utf-8"?>
<sst xmlns="http://schemas.openxmlformats.org/spreadsheetml/2006/main" count="891" uniqueCount="283">
  <si>
    <t>ที่</t>
  </si>
  <si>
    <t xml:space="preserve">  ตำบล</t>
  </si>
  <si>
    <t>หมู่บ้าน</t>
  </si>
  <si>
    <t>ชุมชน</t>
  </si>
  <si>
    <t xml:space="preserve"> หลังคาเรือน   </t>
  </si>
  <si>
    <t>เทศบาลตำบล</t>
  </si>
  <si>
    <t>อบต.</t>
  </si>
  <si>
    <t>ประชากร</t>
  </si>
  <si>
    <t xml:space="preserve">   เนื้อที่ ตร.กม</t>
  </si>
  <si>
    <t>ชาย</t>
  </si>
  <si>
    <t>หญิง</t>
  </si>
  <si>
    <t>รวม</t>
  </si>
  <si>
    <t>เมืองพาน</t>
  </si>
  <si>
    <t>หนองแวง</t>
  </si>
  <si>
    <t>บ้านค้อ</t>
  </si>
  <si>
    <t>กลางใหญ่</t>
  </si>
  <si>
    <t>โนนทอง</t>
  </si>
  <si>
    <t>หนองหัวคู</t>
  </si>
  <si>
    <t>ข้าวสาร</t>
  </si>
  <si>
    <t>จำปาโมง</t>
  </si>
  <si>
    <t>คำบง</t>
  </si>
  <si>
    <t>เขือน้ำ</t>
  </si>
  <si>
    <t>หายโศก</t>
  </si>
  <si>
    <t>คำด้วง</t>
  </si>
  <si>
    <t>บ้านผือ</t>
  </si>
  <si>
    <t>แหล่งที่มา : ปกครองอำเภอ กระทรวงมหาดไทย</t>
  </si>
  <si>
    <t>ตำบล</t>
  </si>
  <si>
    <t>รพ.สต.</t>
  </si>
  <si>
    <t>หมู่ที่</t>
  </si>
  <si>
    <t>บ้าน</t>
  </si>
  <si>
    <t>จำนวน อสม.</t>
  </si>
  <si>
    <t>จำนวนหลังคาเรือน</t>
  </si>
  <si>
    <t>จำนวนประชากร</t>
  </si>
  <si>
    <t>รวมทั้งหมด</t>
  </si>
  <si>
    <t>บ้านเม็ก</t>
  </si>
  <si>
    <t>ดอนขวาง</t>
  </si>
  <si>
    <t>กุดเข็ง</t>
  </si>
  <si>
    <t>หินตั้ง</t>
  </si>
  <si>
    <t>ดอนหอ</t>
  </si>
  <si>
    <t>โคกกลาง</t>
  </si>
  <si>
    <t>ทรายทอง</t>
  </si>
  <si>
    <t>รวมทั้งตำบล</t>
  </si>
  <si>
    <t>สันติสุข</t>
  </si>
  <si>
    <t>คำบอนเวียงชัย</t>
  </si>
  <si>
    <t>แหลมทองพัฒนา</t>
  </si>
  <si>
    <t>โนนสง่า</t>
  </si>
  <si>
    <t>เท่อเล่อ</t>
  </si>
  <si>
    <t>นางาม</t>
  </si>
  <si>
    <t>บ้านโพธิ์</t>
  </si>
  <si>
    <t>กุดเม็ก</t>
  </si>
  <si>
    <t>สะคุ</t>
  </si>
  <si>
    <t>ยางโกน</t>
  </si>
  <si>
    <t>ยางโกนน้อย</t>
  </si>
  <si>
    <t>หนองกอง</t>
  </si>
  <si>
    <t>นารายณ์</t>
  </si>
  <si>
    <t>นาคูณ</t>
  </si>
  <si>
    <t>นารายณ์น้อย</t>
  </si>
  <si>
    <t>บ้านค้อน้อย</t>
  </si>
  <si>
    <t>นาหลวง</t>
  </si>
  <si>
    <t>คำเจริญ</t>
  </si>
  <si>
    <t>นางิ้ว</t>
  </si>
  <si>
    <t>ห้วยศิลา</t>
  </si>
  <si>
    <t>สระคลอง</t>
  </si>
  <si>
    <t>ห้วยศิลาผาสุก</t>
  </si>
  <si>
    <t>ลาดหอคำ</t>
  </si>
  <si>
    <t>ตาดน้ำพุ</t>
  </si>
  <si>
    <t>บ้านจอมศรี</t>
  </si>
  <si>
    <t>บ้านใหม่</t>
  </si>
  <si>
    <t>บ้านโก่ม</t>
  </si>
  <si>
    <t>หนองกบ</t>
  </si>
  <si>
    <t>บ้านติ้ว</t>
  </si>
  <si>
    <t>นาแมน</t>
  </si>
  <si>
    <t>บ้านเมืองพาน</t>
  </si>
  <si>
    <t>หนองกาลึม</t>
  </si>
  <si>
    <t>บ้านไผ่ล้อม</t>
  </si>
  <si>
    <t>โคกก่อง</t>
  </si>
  <si>
    <t>ดอนขี้เหล็ก</t>
  </si>
  <si>
    <t>ผักบุ้ง</t>
  </si>
  <si>
    <t>นาสีดา</t>
  </si>
  <si>
    <t>โนนตาแสง</t>
  </si>
  <si>
    <t>โนนสว่าง</t>
  </si>
  <si>
    <t>จำปาดง</t>
  </si>
  <si>
    <t>เหล่าคราม</t>
  </si>
  <si>
    <t>วังสวย</t>
  </si>
  <si>
    <t>กลางน้อย</t>
  </si>
  <si>
    <t>เหล่ามะแงว</t>
  </si>
  <si>
    <t>นาเจริญ</t>
  </si>
  <si>
    <t>บ้านม่วง</t>
  </si>
  <si>
    <t>นาอ่าง</t>
  </si>
  <si>
    <t>บ้านแดง</t>
  </si>
  <si>
    <t>ขัวล้อ</t>
  </si>
  <si>
    <t>บ้านลาน</t>
  </si>
  <si>
    <t>บ้านคู</t>
  </si>
  <si>
    <t>บ้านดง</t>
  </si>
  <si>
    <t>บ้านโพน</t>
  </si>
  <si>
    <t>โนนแดง</t>
  </si>
  <si>
    <t>โนนดู่</t>
  </si>
  <si>
    <t>โนนหวาย</t>
  </si>
  <si>
    <t>นาเตย</t>
  </si>
  <si>
    <t>ดอนตาล</t>
  </si>
  <si>
    <t>ดงบัง</t>
  </si>
  <si>
    <t>นาไฮ</t>
  </si>
  <si>
    <t>เจริญสุข</t>
  </si>
  <si>
    <t>บ้านดงหมู</t>
  </si>
  <si>
    <t>ชัยเจริญ</t>
  </si>
  <si>
    <t>โนนสมบูรณ์</t>
  </si>
  <si>
    <t>นาล้อม</t>
  </si>
  <si>
    <t>นาล้อมน้อย</t>
  </si>
  <si>
    <t>คำแหน</t>
  </si>
  <si>
    <t>ดงเย็นพัฒนา</t>
  </si>
  <si>
    <t>บ้านเทื่อม</t>
  </si>
  <si>
    <t>หลุมข้าว</t>
  </si>
  <si>
    <t>เทื่อม</t>
  </si>
  <si>
    <t>โคกลาน</t>
  </si>
  <si>
    <t>บ้านงิ้ว</t>
  </si>
  <si>
    <t>หนองปลาซิว</t>
  </si>
  <si>
    <t>หนองแก</t>
  </si>
  <si>
    <t>โนนสะอาด</t>
  </si>
  <si>
    <t>นาสี</t>
  </si>
  <si>
    <t>ดงหวาย</t>
  </si>
  <si>
    <t>นาคำ</t>
  </si>
  <si>
    <t>โคกสีแก้ว</t>
  </si>
  <si>
    <t>หนองนกเขียน</t>
  </si>
  <si>
    <t>ดงขวาง</t>
  </si>
  <si>
    <t>บ้านธาตุ</t>
  </si>
  <si>
    <t>ธาตุ</t>
  </si>
  <si>
    <t>โนนทัน</t>
  </si>
  <si>
    <t>หนองกุง</t>
  </si>
  <si>
    <t>หลวงคำ</t>
  </si>
  <si>
    <t>โนนอุดม</t>
  </si>
  <si>
    <t>ธาตุทรายมูล</t>
  </si>
  <si>
    <t>วังแสง</t>
  </si>
  <si>
    <t>หัวคู</t>
  </si>
  <si>
    <t>ถ่อน</t>
  </si>
  <si>
    <t>ผือ</t>
  </si>
  <si>
    <t>พลับ</t>
  </si>
  <si>
    <t>ภูดิน</t>
  </si>
  <si>
    <t>แวง</t>
  </si>
  <si>
    <t>ดง</t>
  </si>
  <si>
    <t>ศรีสำราญ</t>
  </si>
  <si>
    <t>โนนวารี</t>
  </si>
  <si>
    <t>ศรีสะอาด</t>
  </si>
  <si>
    <t>ภูทอง</t>
  </si>
  <si>
    <t>ถ่อนใหม่</t>
  </si>
  <si>
    <t>ดงสำราญ</t>
  </si>
  <si>
    <t>ผือ(จันทราม)</t>
  </si>
  <si>
    <t>&lt;1</t>
  </si>
  <si>
    <t>&gt;100</t>
  </si>
  <si>
    <t>อำภอบ้านผือ  จังหวัดอุดรธานี</t>
  </si>
  <si>
    <t>เพศ</t>
  </si>
  <si>
    <t>ช่วงอายุ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</si>
  <si>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</si>
  <si>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</si>
  <si>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</si>
  <si>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</si>
  <si>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</si>
  <si>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</si>
  <si>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</si>
  <si>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</si>
  <si>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</si>
  <si>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</si>
  <si>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</si>
  <si>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</si>
  <si>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</si>
  <si>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</si>
  <si>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</si>
  <si>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</si>
  <si>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</si>
  <si>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</si>
  <si>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ช</t>
  </si>
  <si>
    <t>ญ</t>
  </si>
  <si>
    <t xml:space="preserve">    Number of Midyear Population of Banphue</t>
  </si>
  <si>
    <t>กลุ่มอายุ
( ปี )</t>
  </si>
  <si>
    <t>ร้อยละ</t>
  </si>
  <si>
    <t>จำนวน</t>
  </si>
  <si>
    <t xml:space="preserve"> 5-9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</si>
  <si>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</si>
  <si>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</si>
  <si>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</si>
  <si>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</si>
  <si>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</si>
  <si>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</si>
  <si>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</si>
  <si>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</si>
  <si>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</si>
  <si>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</si>
  <si>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</si>
  <si>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</si>
  <si>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</si>
  <si>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80-84</t>
  </si>
  <si>
    <t>85 ขึ้นไป</t>
  </si>
  <si>
    <t xml:space="preserve"> 1-4</t>
  </si>
  <si>
    <t xml:space="preserve"> 10-14</t>
  </si>
  <si>
    <t>85-89</t>
  </si>
  <si>
    <t xml:space="preserve"> 90-94</t>
  </si>
  <si>
    <t xml:space="preserve"> 95-99</t>
  </si>
  <si>
    <t>100+</t>
  </si>
  <si>
    <t xml:space="preserve">กลุ่มอายุประชากรที่สำคัญ </t>
  </si>
  <si>
    <t>ประชากรรวมทั้งหมด</t>
  </si>
  <si>
    <t>กลุ่มอายุ 0 - 2 ปี</t>
  </si>
  <si>
    <t>กลุ่มอายุ 0 - 5 ปี</t>
  </si>
  <si>
    <t>กลุ่มอายุ 0 - 6  ปี</t>
  </si>
  <si>
    <t>กลุ่มอายุ 0 - 14 ปี</t>
  </si>
  <si>
    <t>กลุ่มอายุ 0 - 15 ปี</t>
  </si>
  <si>
    <t>กลุ่มอายุ 3 - 5 ปี</t>
  </si>
  <si>
    <t>กลุ่มอายุ 6 - 14 ปี</t>
  </si>
  <si>
    <t xml:space="preserve">กลุ่มอายุ 10 - 24 ปี </t>
  </si>
  <si>
    <t xml:space="preserve">กลุ่มอายุ 15 - 19 ปี </t>
  </si>
  <si>
    <t>กลุ่มอายุ 15 - 59 ปี</t>
  </si>
  <si>
    <t>กลุ่มอายุ 15 ปีขึ้นไป</t>
  </si>
  <si>
    <t xml:space="preserve">กลุ่มอายุ 20 - 59 ปี </t>
  </si>
  <si>
    <t xml:space="preserve">หญิงอายุ 35,40,45,50,55,60 ปี </t>
  </si>
  <si>
    <t>กลุ่มอายุ 35 ปีขึ้นไป</t>
  </si>
  <si>
    <t xml:space="preserve">กลุ่มอายุ 40 ปี ขึ้นไป </t>
  </si>
  <si>
    <t>กลุ่มอายุ 60 ปีขึ้นไป</t>
  </si>
  <si>
    <t xml:space="preserve">หญิง </t>
  </si>
  <si>
    <t>กลุ่มอายุ</t>
  </si>
  <si>
    <t>% ชาย</t>
  </si>
  <si>
    <t>% หญิง</t>
  </si>
  <si>
    <t>% รวม</t>
  </si>
  <si>
    <t>00-04</t>
  </si>
  <si>
    <t>05-09</t>
  </si>
  <si>
    <t>80+</t>
  </si>
  <si>
    <t xml:space="preserve"> </t>
  </si>
  <si>
    <t>0</t>
  </si>
  <si>
    <t>สถิติจำนวนประชากรกลางปีรายตำบล อำเภอบ้านผือ จำแนกตามเพศ รายอายุ ปี 2562</t>
  </si>
  <si>
    <t>จำนวนประชากรแยกกลุ่มอายุแยกเพศ  ปี 2562</t>
  </si>
  <si>
    <t xml:space="preserve"> โครงสร้างประชากร อำเภอบ้านผือ จังหวัดอุดรธานี จำแนกตามกลุ่มอายุ ปี 2562</t>
  </si>
  <si>
    <t xml:space="preserve">      (July ) by 5 year Age group by Sex , 2019</t>
  </si>
  <si>
    <t xml:space="preserve">  Number of Midyear Population (July 1st) by Tumbul,Sex,2019</t>
  </si>
  <si>
    <t xml:space="preserve"> Number of Midyear Population of Banphue  (July) by  Age  group by Sex , 2019</t>
  </si>
  <si>
    <t>กลุ่มอายุประชากรที่สำคัญ  ปี 2562</t>
  </si>
  <si>
    <t xml:space="preserve"> ปิรามิดประชากรของอำเภอบ้านผือ จังหวัดอุดรธานี ปี 2562</t>
  </si>
  <si>
    <t>กาลืม</t>
  </si>
  <si>
    <t>สระคุ</t>
  </si>
  <si>
    <t>สระคุน้อย</t>
  </si>
  <si>
    <t>ประชากรกลางปี 2562</t>
  </si>
  <si>
    <t>1-4 ปี</t>
  </si>
  <si>
    <t>0-4 ปี</t>
  </si>
  <si>
    <t xml:space="preserve"> 5-9 ปี</t>
  </si>
  <si>
    <t>10-14 ปี</t>
  </si>
  <si>
    <t xml:space="preserve"> 15-19 ปี</t>
  </si>
  <si>
    <t xml:space="preserve"> 20-24 ปี</t>
  </si>
  <si>
    <t xml:space="preserve"> 25-29 ปี</t>
  </si>
  <si>
    <t xml:space="preserve"> 30-34 ปี</t>
  </si>
  <si>
    <t xml:space="preserve"> 35-39 ปี</t>
  </si>
  <si>
    <t xml:space="preserve"> 40-44 ปี</t>
  </si>
  <si>
    <t xml:space="preserve"> 45-49 ปี</t>
  </si>
  <si>
    <t xml:space="preserve"> 50-54 ปี</t>
  </si>
  <si>
    <t xml:space="preserve"> 55-59 ปี</t>
  </si>
  <si>
    <t xml:space="preserve"> 60-64 ปี</t>
  </si>
  <si>
    <t xml:space="preserve"> 65-69 ปี</t>
  </si>
  <si>
    <t xml:space="preserve"> 70-74 ปี</t>
  </si>
  <si>
    <t xml:space="preserve"> 75-79 ปี</t>
  </si>
  <si>
    <t xml:space="preserve"> 80-84 ปี</t>
  </si>
  <si>
    <t>85 ปีขึ้นไป</t>
  </si>
  <si>
    <t>&lt; 1 ปี</t>
  </si>
  <si>
    <t>85 - 89 ปี</t>
  </si>
  <si>
    <t>90-94 ปี</t>
  </si>
  <si>
    <t>95-99 ปี</t>
  </si>
  <si>
    <t>100 ปีขึ้นไป</t>
  </si>
  <si>
    <t>โครงสร้าง 85 +</t>
  </si>
  <si>
    <t>โครงสร้าง 100 +</t>
  </si>
  <si>
    <t>จำนวนประชากร หลังคาเรือน แยกรายตำบล  หมู่บ้าน อำเภอบ้านผือ จังหวัดอุดรธานี ปี 2562</t>
  </si>
  <si>
    <t>กลุ่มอายุ (ปี)</t>
  </si>
  <si>
    <t>กลุ่มอายุ
(ปี)</t>
  </si>
  <si>
    <t>จำนวนประชากรกลางปี จำแนกตามเพศและเขตการปกครอง อำเภอบ้านผือ จังหวัดอุดรธานี ปี 2562</t>
  </si>
  <si>
    <t>กลุ่มอายุที่สำคัญ</t>
  </si>
  <si>
    <t>ข้อมูล ณ 1 กรกฎาคม 2562</t>
  </si>
  <si>
    <t>ณ กรกฎาคม 2562</t>
  </si>
  <si>
    <t>ที่มา ข้อมูลประชากร จำนวนครัวเรือน จาก สำนักงานทะเบียนราษฎร์ กรมการปกครอง อำเภอบ้านผือ ณ กรกฎาคม 2562</t>
  </si>
  <si>
    <t>ข้อมูล ณ กรกฎาคม 2562</t>
  </si>
  <si>
    <t>ข้อมูล ณ  กรกฎาคม 2562</t>
  </si>
  <si>
    <t>ข้อมูล ณ กรกาคม 2562</t>
  </si>
  <si>
    <t xml:space="preserve">   อายุ                                  ตำบล</t>
  </si>
  <si>
    <t>โครงสร้างประชากร 85 ปี</t>
  </si>
  <si>
    <t xml:space="preserve">      ข้อมูล อสม.จาก ระบบสารสนเทศ งานสุขภาพภาคประชาชน กองสนับสนุนสุขภาพภาคประชาชน กรมสนับสนุนบริการสุขภาพ ณ กรกฎาคม 2562</t>
  </si>
  <si>
    <t>ข้อมูลจากทะเบียน เทศบาลตำบลบ้านผือ</t>
  </si>
  <si>
    <t>บ้านผือ (เขตเทศบาล)</t>
  </si>
  <si>
    <t>บ้านผือ (เขต อบต.)</t>
  </si>
  <si>
    <t>บ้านผือ (อบต.)</t>
  </si>
  <si>
    <t>บ้านผือ (เทศบาล)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</si>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</sst>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_(* #,##0.000_);_(* \(#,##0.000\);_(* &quot;-&quot;??_);_(@_)"/>
    <numFmt numFmtId="191" formatCode="0;0.00"/>
    <numFmt numFmtId="192" formatCode="_(* #,##0.0000_);_(* \(#,##0.0000\);_(* &quot;-&quot;??_);_(@_)"/>
    <numFmt numFmtId="193" formatCode="_(* #,##0.00000_);_(* \(#,##0.00000\);_(* &quot;-&quot;??_);_(@_)"/>
    <numFmt numFmtId="194" formatCode="#,##0_ ;[Red]\-#,##0\ "/>
    <numFmt numFmtId="195" formatCode="&quot; &quot;#,##0"/>
    <numFmt numFmtId="196" formatCode="_-* #,##0.0000_-;\-* #,##0.0000_-;_-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6"/>
      <name val="Cordia New"/>
      <family val="2"/>
    </font>
    <font>
      <sz val="12"/>
      <name val="Times New Roman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10"/>
      <name val="TH SarabunPSK"/>
      <family val="2"/>
    </font>
    <font>
      <sz val="16"/>
      <color rgb="FFFF000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indexed="8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2"/>
      <color rgb="FF0000FF"/>
      <name val="TH SarabunPSK"/>
      <family val="2"/>
    </font>
    <font>
      <sz val="12"/>
      <name val="Arial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6"/>
      <color rgb="FF0000FF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8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rgb="FF0000FF"/>
      <name val="TH SarabunPSK"/>
      <family val="2"/>
    </font>
    <font>
      <b/>
      <sz val="9"/>
      <name val="Tahoma"/>
      <family val="2"/>
    </font>
    <font>
      <b/>
      <sz val="14"/>
      <color theme="1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509BB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4" fillId="0" borderId="0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349">
    <xf numFmtId="0" fontId="0" fillId="0" borderId="0" xfId="0"/>
    <xf numFmtId="0" fontId="2" fillId="0" borderId="0" xfId="1"/>
    <xf numFmtId="194" fontId="8" fillId="0" borderId="1" xfId="20" applyNumberFormat="1" applyFont="1" applyFill="1" applyBorder="1" applyAlignment="1">
      <alignment horizontal="center"/>
    </xf>
    <xf numFmtId="0" fontId="7" fillId="0" borderId="1" xfId="1" applyFont="1" applyFill="1" applyBorder="1"/>
    <xf numFmtId="0" fontId="8" fillId="0" borderId="0" xfId="13" applyFont="1" applyFill="1"/>
    <xf numFmtId="0" fontId="8" fillId="0" borderId="1" xfId="13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 vertical="center"/>
    </xf>
    <xf numFmtId="194" fontId="7" fillId="0" borderId="1" xfId="20" applyNumberFormat="1" applyFont="1" applyFill="1" applyBorder="1" applyAlignment="1">
      <alignment horizontal="center"/>
    </xf>
    <xf numFmtId="0" fontId="7" fillId="0" borderId="1" xfId="1" applyFont="1" applyFill="1" applyBorder="1" applyAlignment="1"/>
    <xf numFmtId="3" fontId="8" fillId="0" borderId="1" xfId="7" applyNumberFormat="1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/>
    </xf>
    <xf numFmtId="3" fontId="7" fillId="0" borderId="1" xfId="13" applyNumberFormat="1" applyFont="1" applyFill="1" applyBorder="1" applyAlignment="1">
      <alignment horizontal="center"/>
    </xf>
    <xf numFmtId="3" fontId="7" fillId="0" borderId="1" xfId="7" applyNumberFormat="1" applyFont="1" applyFill="1" applyBorder="1" applyAlignment="1">
      <alignment horizontal="center" vertical="center"/>
    </xf>
    <xf numFmtId="2" fontId="7" fillId="0" borderId="1" xfId="20" applyNumberFormat="1" applyFont="1" applyFill="1" applyBorder="1" applyAlignment="1">
      <alignment horizontal="center"/>
    </xf>
    <xf numFmtId="0" fontId="7" fillId="0" borderId="0" xfId="12" applyFont="1"/>
    <xf numFmtId="49" fontId="7" fillId="0" borderId="1" xfId="7" applyNumberFormat="1" applyFont="1" applyFill="1" applyBorder="1" applyAlignment="1">
      <alignment horizontal="center" vertical="center"/>
    </xf>
    <xf numFmtId="49" fontId="8" fillId="0" borderId="1" xfId="7" applyNumberFormat="1" applyFont="1" applyFill="1" applyBorder="1" applyAlignment="1">
      <alignment horizontal="center" vertical="center"/>
    </xf>
    <xf numFmtId="0" fontId="2" fillId="0" borderId="0" xfId="21"/>
    <xf numFmtId="0" fontId="7" fillId="0" borderId="1" xfId="13" applyFont="1" applyBorder="1" applyAlignment="1">
      <alignment horizontal="center"/>
    </xf>
    <xf numFmtId="0" fontId="7" fillId="0" borderId="0" xfId="21" applyFont="1"/>
    <xf numFmtId="3" fontId="7" fillId="8" borderId="1" xfId="5" applyNumberFormat="1" applyFont="1" applyFill="1" applyBorder="1" applyAlignment="1">
      <alignment horizontal="center" vertical="center"/>
    </xf>
    <xf numFmtId="0" fontId="7" fillId="8" borderId="4" xfId="21" applyFont="1" applyFill="1" applyBorder="1" applyAlignment="1"/>
    <xf numFmtId="0" fontId="7" fillId="8" borderId="7" xfId="21" applyFont="1" applyFill="1" applyBorder="1" applyAlignment="1"/>
    <xf numFmtId="0" fontId="7" fillId="8" borderId="8" xfId="21" applyFont="1" applyFill="1" applyBorder="1" applyAlignment="1"/>
    <xf numFmtId="3" fontId="7" fillId="0" borderId="1" xfId="5" applyNumberFormat="1" applyFont="1" applyBorder="1" applyAlignment="1">
      <alignment horizontal="center" vertical="center"/>
    </xf>
    <xf numFmtId="0" fontId="7" fillId="0" borderId="1" xfId="21" applyFont="1" applyBorder="1"/>
    <xf numFmtId="0" fontId="7" fillId="8" borderId="1" xfId="21" applyFont="1" applyFill="1" applyBorder="1"/>
    <xf numFmtId="0" fontId="7" fillId="0" borderId="7" xfId="21" applyFont="1" applyBorder="1"/>
    <xf numFmtId="0" fontId="7" fillId="0" borderId="8" xfId="21" applyFont="1" applyBorder="1"/>
    <xf numFmtId="0" fontId="7" fillId="8" borderId="1" xfId="21" applyFont="1" applyFill="1" applyBorder="1" applyAlignment="1"/>
    <xf numFmtId="0" fontId="7" fillId="0" borderId="7" xfId="21" applyFont="1" applyBorder="1" applyAlignment="1"/>
    <xf numFmtId="0" fontId="7" fillId="0" borderId="8" xfId="21" applyFont="1" applyBorder="1" applyAlignment="1"/>
    <xf numFmtId="0" fontId="7" fillId="0" borderId="1" xfId="21" applyFont="1" applyBorder="1" applyAlignment="1">
      <alignment horizontal="center"/>
    </xf>
    <xf numFmtId="0" fontId="7" fillId="0" borderId="8" xfId="21" applyFont="1" applyBorder="1" applyAlignment="1">
      <alignment horizontal="center"/>
    </xf>
    <xf numFmtId="0" fontId="7" fillId="0" borderId="7" xfId="21" applyFont="1" applyBorder="1" applyAlignment="1">
      <alignment horizontal="center"/>
    </xf>
    <xf numFmtId="0" fontId="7" fillId="0" borderId="4" xfId="21" applyFont="1" applyBorder="1" applyAlignment="1">
      <alignment horizontal="center"/>
    </xf>
    <xf numFmtId="0" fontId="7" fillId="8" borderId="7" xfId="21" applyFont="1" applyFill="1" applyBorder="1" applyAlignment="1">
      <alignment horizontal="center"/>
    </xf>
    <xf numFmtId="188" fontId="7" fillId="8" borderId="1" xfId="5" applyNumberFormat="1" applyFont="1" applyFill="1" applyBorder="1" applyAlignment="1">
      <alignment horizontal="center" vertical="center"/>
    </xf>
    <xf numFmtId="0" fontId="2" fillId="0" borderId="0" xfId="25"/>
    <xf numFmtId="0" fontId="7" fillId="0" borderId="0" xfId="17" applyFont="1"/>
    <xf numFmtId="1" fontId="7" fillId="0" borderId="1" xfId="4" applyNumberFormat="1" applyFont="1" applyBorder="1" applyAlignment="1">
      <alignment horizontal="right" vertical="center"/>
    </xf>
    <xf numFmtId="1" fontId="7" fillId="0" borderId="1" xfId="15" applyNumberFormat="1" applyFont="1" applyBorder="1" applyAlignment="1">
      <alignment horizontal="right" vertical="center"/>
    </xf>
    <xf numFmtId="1" fontId="7" fillId="0" borderId="1" xfId="4" applyNumberFormat="1" applyFont="1" applyFill="1" applyBorder="1" applyAlignment="1">
      <alignment horizontal="right" vertical="center"/>
    </xf>
    <xf numFmtId="1" fontId="7" fillId="2" borderId="1" xfId="15" applyNumberFormat="1" applyFont="1" applyFill="1" applyBorder="1" applyAlignment="1">
      <alignment horizontal="right" vertical="center"/>
    </xf>
    <xf numFmtId="1" fontId="7" fillId="3" borderId="1" xfId="4" applyNumberFormat="1" applyFont="1" applyFill="1" applyBorder="1" applyAlignment="1">
      <alignment horizontal="right" vertical="center"/>
    </xf>
    <xf numFmtId="1" fontId="7" fillId="4" borderId="1" xfId="4" applyNumberFormat="1" applyFont="1" applyFill="1" applyBorder="1" applyAlignment="1">
      <alignment horizontal="right" vertical="center"/>
    </xf>
    <xf numFmtId="1" fontId="7" fillId="0" borderId="1" xfId="15" applyNumberFormat="1" applyFont="1" applyFill="1" applyBorder="1" applyAlignment="1">
      <alignment horizontal="right" vertical="center"/>
    </xf>
    <xf numFmtId="188" fontId="7" fillId="0" borderId="1" xfId="24" applyNumberFormat="1" applyFont="1" applyBorder="1" applyAlignment="1">
      <alignment horizontal="right" vertical="center"/>
    </xf>
    <xf numFmtId="0" fontId="7" fillId="0" borderId="1" xfId="16" applyFont="1" applyFill="1" applyBorder="1" applyAlignment="1">
      <alignment horizontal="center"/>
    </xf>
    <xf numFmtId="0" fontId="7" fillId="3" borderId="1" xfId="16" applyFont="1" applyFill="1" applyBorder="1" applyAlignment="1">
      <alignment horizontal="center"/>
    </xf>
    <xf numFmtId="0" fontId="7" fillId="4" borderId="1" xfId="16" applyFont="1" applyFill="1" applyBorder="1" applyAlignment="1">
      <alignment horizontal="center"/>
    </xf>
    <xf numFmtId="0" fontId="7" fillId="2" borderId="1" xfId="16" applyFont="1" applyFill="1" applyBorder="1" applyAlignment="1">
      <alignment horizontal="center"/>
    </xf>
    <xf numFmtId="0" fontId="7" fillId="0" borderId="0" xfId="12" applyFont="1"/>
    <xf numFmtId="0" fontId="8" fillId="6" borderId="1" xfId="12" applyFont="1" applyFill="1" applyBorder="1" applyAlignment="1">
      <alignment horizontal="center" vertical="center"/>
    </xf>
    <xf numFmtId="3" fontId="7" fillId="0" borderId="0" xfId="12" applyNumberFormat="1" applyFont="1"/>
    <xf numFmtId="0" fontId="8" fillId="0" borderId="0" xfId="12" applyFont="1" applyAlignment="1"/>
    <xf numFmtId="0" fontId="2" fillId="0" borderId="0" xfId="31"/>
    <xf numFmtId="189" fontId="8" fillId="0" borderId="0" xfId="30" applyNumberFormat="1" applyFont="1"/>
    <xf numFmtId="0" fontId="8" fillId="0" borderId="1" xfId="31" applyFont="1" applyBorder="1" applyAlignment="1">
      <alignment horizontal="center" vertical="center"/>
    </xf>
    <xf numFmtId="43" fontId="8" fillId="0" borderId="0" xfId="31" applyNumberFormat="1" applyFont="1"/>
    <xf numFmtId="43" fontId="7" fillId="0" borderId="0" xfId="28" applyFont="1" applyAlignment="1">
      <alignment vertical="center"/>
    </xf>
    <xf numFmtId="189" fontId="7" fillId="0" borderId="0" xfId="12" applyNumberFormat="1" applyFont="1" applyAlignment="1">
      <alignment vertical="center"/>
    </xf>
    <xf numFmtId="0" fontId="13" fillId="0" borderId="0" xfId="0" applyFont="1"/>
    <xf numFmtId="0" fontId="7" fillId="0" borderId="0" xfId="29" applyFont="1"/>
    <xf numFmtId="0" fontId="8" fillId="0" borderId="0" xfId="12" applyFont="1" applyFill="1" applyBorder="1" applyAlignment="1">
      <alignment horizontal="center" vertical="center"/>
    </xf>
    <xf numFmtId="0" fontId="7" fillId="0" borderId="0" xfId="12" applyFont="1"/>
    <xf numFmtId="0" fontId="7" fillId="0" borderId="0" xfId="12" applyFont="1" applyAlignment="1">
      <alignment horizontal="left" vertical="center"/>
    </xf>
    <xf numFmtId="0" fontId="7" fillId="0" borderId="0" xfId="12" applyFont="1" applyAlignment="1">
      <alignment vertical="center"/>
    </xf>
    <xf numFmtId="0" fontId="8" fillId="0" borderId="0" xfId="12" applyFont="1" applyAlignment="1">
      <alignment horizontal="center" vertical="center"/>
    </xf>
    <xf numFmtId="0" fontId="8" fillId="0" borderId="0" xfId="12" applyFont="1" applyBorder="1" applyAlignment="1">
      <alignment horizontal="center" vertical="center"/>
    </xf>
    <xf numFmtId="0" fontId="7" fillId="0" borderId="0" xfId="29" applyFont="1" applyFill="1"/>
    <xf numFmtId="2" fontId="7" fillId="0" borderId="0" xfId="6" applyNumberFormat="1" applyFont="1" applyFill="1" applyBorder="1" applyAlignment="1">
      <alignment horizontal="center" vertical="center"/>
    </xf>
    <xf numFmtId="0" fontId="7" fillId="0" borderId="0" xfId="12" applyFont="1" applyFill="1"/>
    <xf numFmtId="3" fontId="7" fillId="0" borderId="0" xfId="12" applyNumberFormat="1" applyFont="1" applyFill="1"/>
    <xf numFmtId="1" fontId="8" fillId="0" borderId="0" xfId="6" applyNumberFormat="1" applyFont="1" applyFill="1" applyBorder="1" applyAlignment="1">
      <alignment horizontal="center" vertical="center"/>
    </xf>
    <xf numFmtId="0" fontId="16" fillId="0" borderId="0" xfId="0" applyFont="1"/>
    <xf numFmtId="49" fontId="17" fillId="5" borderId="1" xfId="14" applyNumberFormat="1" applyFont="1" applyFill="1" applyBorder="1" applyAlignment="1">
      <alignment horizontal="center"/>
    </xf>
    <xf numFmtId="3" fontId="12" fillId="0" borderId="0" xfId="14" applyNumberFormat="1" applyFont="1" applyFill="1" applyBorder="1"/>
    <xf numFmtId="191" fontId="12" fillId="0" borderId="0" xfId="14" applyNumberFormat="1" applyFont="1" applyFill="1" applyBorder="1"/>
    <xf numFmtId="187" fontId="12" fillId="0" borderId="0" xfId="8" applyFont="1" applyFill="1" applyBorder="1"/>
    <xf numFmtId="0" fontId="18" fillId="0" borderId="0" xfId="32" applyFont="1"/>
    <xf numFmtId="0" fontId="12" fillId="0" borderId="0" xfId="14" applyFont="1"/>
    <xf numFmtId="3" fontId="16" fillId="0" borderId="0" xfId="0" applyNumberFormat="1" applyFont="1"/>
    <xf numFmtId="0" fontId="7" fillId="8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8" borderId="8" xfId="0" applyFont="1" applyFill="1" applyBorder="1" applyAlignment="1"/>
    <xf numFmtId="0" fontId="7" fillId="8" borderId="7" xfId="0" applyFont="1" applyFill="1" applyBorder="1" applyAlignment="1"/>
    <xf numFmtId="0" fontId="7" fillId="8" borderId="7" xfId="0" applyFont="1" applyFill="1" applyBorder="1" applyAlignment="1">
      <alignment horizontal="center"/>
    </xf>
    <xf numFmtId="0" fontId="7" fillId="8" borderId="4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8" borderId="1" xfId="0" applyFont="1" applyFill="1" applyBorder="1" applyAlignment="1">
      <alignment horizontal="center"/>
    </xf>
    <xf numFmtId="3" fontId="7" fillId="8" borderId="1" xfId="0" applyNumberFormat="1" applyFont="1" applyFill="1" applyBorder="1" applyAlignment="1">
      <alignment horizontal="center"/>
    </xf>
    <xf numFmtId="3" fontId="7" fillId="8" borderId="1" xfId="0" applyNumberFormat="1" applyFont="1" applyFill="1" applyBorder="1" applyAlignment="1">
      <alignment horizontal="center" vertical="center"/>
    </xf>
    <xf numFmtId="0" fontId="0" fillId="0" borderId="0" xfId="0" applyFill="1"/>
    <xf numFmtId="1" fontId="0" fillId="0" borderId="0" xfId="0" applyNumberFormat="1" applyFill="1"/>
    <xf numFmtId="188" fontId="0" fillId="0" borderId="0" xfId="0" applyNumberFormat="1"/>
    <xf numFmtId="0" fontId="19" fillId="0" borderId="0" xfId="0" applyFont="1"/>
    <xf numFmtId="188" fontId="12" fillId="0" borderId="0" xfId="26" applyNumberFormat="1" applyFont="1" applyBorder="1" applyAlignment="1">
      <alignment horizontal="center" vertical="center"/>
    </xf>
    <xf numFmtId="43" fontId="8" fillId="0" borderId="0" xfId="33" applyFont="1" applyAlignment="1">
      <alignment horizontal="center"/>
    </xf>
    <xf numFmtId="43" fontId="0" fillId="0" borderId="0" xfId="33" applyFont="1"/>
    <xf numFmtId="43" fontId="8" fillId="0" borderId="0" xfId="33" applyFont="1" applyBorder="1" applyAlignment="1">
      <alignment horizontal="center"/>
    </xf>
    <xf numFmtId="43" fontId="8" fillId="0" borderId="0" xfId="33" applyFont="1" applyFill="1" applyBorder="1" applyAlignment="1">
      <alignment horizontal="center"/>
    </xf>
    <xf numFmtId="43" fontId="8" fillId="6" borderId="1" xfId="33" applyFont="1" applyFill="1" applyBorder="1" applyAlignment="1">
      <alignment horizontal="center"/>
    </xf>
    <xf numFmtId="43" fontId="7" fillId="0" borderId="1" xfId="33" applyFont="1" applyFill="1" applyBorder="1" applyAlignment="1">
      <alignment horizontal="center" vertical="center"/>
    </xf>
    <xf numFmtId="43" fontId="7" fillId="0" borderId="0" xfId="33" applyFont="1" applyFill="1" applyBorder="1" applyAlignment="1">
      <alignment horizontal="center" vertical="center"/>
    </xf>
    <xf numFmtId="43" fontId="8" fillId="6" borderId="1" xfId="33" applyFont="1" applyFill="1" applyBorder="1" applyAlignment="1">
      <alignment horizontal="center" vertical="center"/>
    </xf>
    <xf numFmtId="43" fontId="7" fillId="0" borderId="0" xfId="33" applyFont="1" applyFill="1" applyAlignment="1">
      <alignment horizontal="center" vertical="center"/>
    </xf>
    <xf numFmtId="43" fontId="7" fillId="0" borderId="0" xfId="33" applyFont="1" applyAlignment="1">
      <alignment horizontal="left" vertical="top"/>
    </xf>
    <xf numFmtId="43" fontId="7" fillId="0" borderId="0" xfId="33" applyFont="1"/>
    <xf numFmtId="43" fontId="2" fillId="0" borderId="0" xfId="33" applyFont="1"/>
    <xf numFmtId="188" fontId="7" fillId="0" borderId="1" xfId="33" applyNumberFormat="1" applyFont="1" applyFill="1" applyBorder="1" applyAlignment="1">
      <alignment horizontal="center" vertical="center"/>
    </xf>
    <xf numFmtId="188" fontId="8" fillId="6" borderId="1" xfId="33" applyNumberFormat="1" applyFont="1" applyFill="1" applyBorder="1" applyAlignment="1">
      <alignment horizontal="center" vertical="center"/>
    </xf>
    <xf numFmtId="0" fontId="14" fillId="0" borderId="0" xfId="0" applyFont="1"/>
    <xf numFmtId="188" fontId="7" fillId="8" borderId="1" xfId="33" applyNumberFormat="1" applyFont="1" applyFill="1" applyBorder="1" applyAlignment="1">
      <alignment horizontal="center"/>
    </xf>
    <xf numFmtId="188" fontId="8" fillId="7" borderId="1" xfId="5" applyNumberFormat="1" applyFont="1" applyFill="1" applyBorder="1" applyAlignment="1">
      <alignment horizontal="center" vertical="center"/>
    </xf>
    <xf numFmtId="188" fontId="8" fillId="9" borderId="1" xfId="24" applyNumberFormat="1" applyFont="1" applyFill="1" applyBorder="1" applyAlignment="1">
      <alignment horizontal="right" vertical="center"/>
    </xf>
    <xf numFmtId="43" fontId="2" fillId="0" borderId="0" xfId="31" applyNumberFormat="1"/>
    <xf numFmtId="49" fontId="21" fillId="5" borderId="1" xfId="14" applyNumberFormat="1" applyFont="1" applyFill="1" applyBorder="1" applyAlignment="1">
      <alignment horizontal="center"/>
    </xf>
    <xf numFmtId="188" fontId="0" fillId="0" borderId="0" xfId="33" applyNumberFormat="1" applyFont="1" applyFill="1"/>
    <xf numFmtId="188" fontId="13" fillId="0" borderId="1" xfId="33" applyNumberFormat="1" applyFont="1" applyFill="1" applyBorder="1"/>
    <xf numFmtId="188" fontId="22" fillId="0" borderId="1" xfId="33" applyNumberFormat="1" applyFont="1" applyFill="1" applyBorder="1" applyAlignment="1">
      <alignment horizontal="center" vertical="center"/>
    </xf>
    <xf numFmtId="1" fontId="7" fillId="0" borderId="3" xfId="17" applyNumberFormat="1" applyFont="1" applyFill="1" applyBorder="1" applyAlignment="1">
      <alignment horizontal="right" vertical="center"/>
    </xf>
    <xf numFmtId="188" fontId="13" fillId="10" borderId="1" xfId="33" applyNumberFormat="1" applyFont="1" applyFill="1" applyBorder="1"/>
    <xf numFmtId="0" fontId="23" fillId="0" borderId="1" xfId="0" applyFont="1" applyFill="1" applyBorder="1" applyAlignment="1">
      <alignment horizontal="center" vertical="center"/>
    </xf>
    <xf numFmtId="189" fontId="7" fillId="10" borderId="1" xfId="30" applyNumberFormat="1" applyFont="1" applyFill="1" applyBorder="1"/>
    <xf numFmtId="188" fontId="8" fillId="6" borderId="2" xfId="33" applyNumberFormat="1" applyFont="1" applyFill="1" applyBorder="1" applyAlignment="1">
      <alignment horizontal="center" vertical="center" wrapText="1"/>
    </xf>
    <xf numFmtId="188" fontId="13" fillId="0" borderId="1" xfId="33" applyNumberFormat="1" applyFont="1" applyBorder="1"/>
    <xf numFmtId="188" fontId="8" fillId="0" borderId="1" xfId="33" applyNumberFormat="1" applyFont="1" applyFill="1" applyBorder="1" applyAlignment="1">
      <alignment horizontal="center" vertical="center"/>
    </xf>
    <xf numFmtId="188" fontId="22" fillId="0" borderId="1" xfId="33" applyNumberFormat="1" applyFont="1" applyBorder="1"/>
    <xf numFmtId="188" fontId="22" fillId="0" borderId="1" xfId="0" applyNumberFormat="1" applyFont="1" applyBorder="1"/>
    <xf numFmtId="16" fontId="0" fillId="0" borderId="0" xfId="0" applyNumberFormat="1" applyFill="1"/>
    <xf numFmtId="188" fontId="7" fillId="0" borderId="1" xfId="33" applyNumberFormat="1" applyFont="1" applyFill="1" applyBorder="1" applyAlignment="1">
      <alignment horizontal="right" vertical="center"/>
    </xf>
    <xf numFmtId="188" fontId="7" fillId="3" borderId="1" xfId="33" applyNumberFormat="1" applyFont="1" applyFill="1" applyBorder="1" applyAlignment="1">
      <alignment horizontal="right" vertical="center"/>
    </xf>
    <xf numFmtId="188" fontId="0" fillId="0" borderId="0" xfId="33" applyNumberFormat="1" applyFont="1"/>
    <xf numFmtId="188" fontId="7" fillId="0" borderId="0" xfId="33" applyNumberFormat="1" applyFont="1"/>
    <xf numFmtId="43" fontId="8" fillId="0" borderId="0" xfId="33" applyNumberFormat="1" applyFont="1" applyFill="1" applyBorder="1" applyAlignment="1">
      <alignment horizontal="center" vertical="center"/>
    </xf>
    <xf numFmtId="196" fontId="7" fillId="0" borderId="1" xfId="33" applyNumberFormat="1" applyFont="1" applyFill="1" applyBorder="1" applyAlignment="1">
      <alignment horizontal="center" vertical="center"/>
    </xf>
    <xf numFmtId="43" fontId="8" fillId="6" borderId="1" xfId="33" applyNumberFormat="1" applyFont="1" applyFill="1" applyBorder="1" applyAlignment="1">
      <alignment horizontal="center"/>
    </xf>
    <xf numFmtId="43" fontId="7" fillId="0" borderId="0" xfId="33" applyNumberFormat="1" applyFont="1" applyFill="1" applyAlignment="1">
      <alignment horizontal="center" vertical="center"/>
    </xf>
    <xf numFmtId="43" fontId="2" fillId="0" borderId="0" xfId="33" applyNumberFormat="1" applyFont="1"/>
    <xf numFmtId="43" fontId="0" fillId="0" borderId="0" xfId="33" applyNumberFormat="1" applyFont="1"/>
    <xf numFmtId="188" fontId="22" fillId="0" borderId="1" xfId="0" applyNumberFormat="1" applyFont="1" applyFill="1" applyBorder="1"/>
    <xf numFmtId="188" fontId="8" fillId="0" borderId="1" xfId="0" applyNumberFormat="1" applyFont="1" applyFill="1" applyBorder="1"/>
    <xf numFmtId="0" fontId="8" fillId="6" borderId="1" xfId="31" applyFont="1" applyFill="1" applyBorder="1" applyAlignment="1">
      <alignment horizontal="center" vertical="center"/>
    </xf>
    <xf numFmtId="2" fontId="17" fillId="5" borderId="1" xfId="14" applyNumberFormat="1" applyFont="1" applyFill="1" applyBorder="1" applyAlignment="1">
      <alignment horizontal="center"/>
    </xf>
    <xf numFmtId="0" fontId="17" fillId="5" borderId="1" xfId="14" applyFont="1" applyFill="1" applyBorder="1" applyAlignment="1">
      <alignment horizontal="center"/>
    </xf>
    <xf numFmtId="2" fontId="7" fillId="0" borderId="1" xfId="14" applyNumberFormat="1" applyFont="1" applyFill="1" applyBorder="1"/>
    <xf numFmtId="0" fontId="26" fillId="11" borderId="1" xfId="27" applyFont="1" applyFill="1" applyBorder="1"/>
    <xf numFmtId="0" fontId="27" fillId="11" borderId="1" xfId="0" applyFont="1" applyFill="1" applyBorder="1"/>
    <xf numFmtId="0" fontId="26" fillId="12" borderId="1" xfId="27" applyFont="1" applyFill="1" applyBorder="1"/>
    <xf numFmtId="1" fontId="27" fillId="12" borderId="1" xfId="0" applyNumberFormat="1" applyFont="1" applyFill="1" applyBorder="1"/>
    <xf numFmtId="188" fontId="26" fillId="12" borderId="1" xfId="26" applyNumberFormat="1" applyFont="1" applyFill="1" applyBorder="1" applyAlignment="1">
      <alignment horizontal="center"/>
    </xf>
    <xf numFmtId="0" fontId="8" fillId="5" borderId="6" xfId="27" applyFont="1" applyFill="1" applyBorder="1" applyAlignment="1">
      <alignment horizontal="center"/>
    </xf>
    <xf numFmtId="188" fontId="8" fillId="5" borderId="1" xfId="26" applyNumberFormat="1" applyFont="1" applyFill="1" applyBorder="1" applyAlignment="1">
      <alignment horizontal="center"/>
    </xf>
    <xf numFmtId="0" fontId="8" fillId="5" borderId="4" xfId="27" applyFont="1" applyFill="1" applyBorder="1" applyAlignment="1">
      <alignment horizontal="center"/>
    </xf>
    <xf numFmtId="0" fontId="8" fillId="5" borderId="1" xfId="27" applyFont="1" applyFill="1" applyBorder="1" applyAlignment="1">
      <alignment horizontal="center"/>
    </xf>
    <xf numFmtId="0" fontId="8" fillId="0" borderId="1" xfId="31" applyFont="1" applyFill="1" applyBorder="1"/>
    <xf numFmtId="188" fontId="8" fillId="0" borderId="1" xfId="33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195" fontId="8" fillId="0" borderId="1" xfId="33" applyNumberFormat="1" applyFont="1" applyFill="1" applyBorder="1" applyAlignment="1">
      <alignment horizontal="left" vertical="center"/>
    </xf>
    <xf numFmtId="49" fontId="28" fillId="5" borderId="1" xfId="14" applyNumberFormat="1" applyFont="1" applyFill="1" applyBorder="1" applyAlignment="1">
      <alignment horizontal="center"/>
    </xf>
    <xf numFmtId="0" fontId="20" fillId="11" borderId="4" xfId="27" applyFont="1" applyFill="1" applyBorder="1" applyAlignment="1">
      <alignment horizontal="center"/>
    </xf>
    <xf numFmtId="0" fontId="20" fillId="12" borderId="4" xfId="27" applyFont="1" applyFill="1" applyBorder="1" applyAlignment="1">
      <alignment horizontal="center"/>
    </xf>
    <xf numFmtId="0" fontId="8" fillId="0" borderId="1" xfId="12" applyFont="1" applyFill="1" applyBorder="1" applyAlignment="1">
      <alignment horizontal="center" vertical="center"/>
    </xf>
    <xf numFmtId="0" fontId="8" fillId="0" borderId="1" xfId="12" applyFont="1" applyBorder="1" applyAlignment="1">
      <alignment horizontal="center" vertical="center"/>
    </xf>
    <xf numFmtId="0" fontId="8" fillId="0" borderId="8" xfId="31" applyFont="1" applyFill="1" applyBorder="1"/>
    <xf numFmtId="188" fontId="7" fillId="0" borderId="1" xfId="28" applyNumberFormat="1" applyFont="1" applyFill="1" applyBorder="1" applyAlignment="1">
      <alignment vertical="center"/>
    </xf>
    <xf numFmtId="2" fontId="7" fillId="0" borderId="1" xfId="6" applyNumberFormat="1" applyFont="1" applyFill="1" applyBorder="1" applyAlignment="1">
      <alignment vertical="center"/>
    </xf>
    <xf numFmtId="3" fontId="29" fillId="13" borderId="1" xfId="14" applyNumberFormat="1" applyFont="1" applyFill="1" applyBorder="1"/>
    <xf numFmtId="3" fontId="29" fillId="13" borderId="1" xfId="6" applyNumberFormat="1" applyFont="1" applyFill="1" applyBorder="1" applyAlignment="1">
      <alignment horizontal="center"/>
    </xf>
    <xf numFmtId="2" fontId="29" fillId="13" borderId="1" xfId="14" applyNumberFormat="1" applyFont="1" applyFill="1" applyBorder="1"/>
    <xf numFmtId="189" fontId="29" fillId="13" borderId="1" xfId="8" applyNumberFormat="1" applyFont="1" applyFill="1" applyBorder="1"/>
    <xf numFmtId="187" fontId="8" fillId="13" borderId="1" xfId="8" applyFont="1" applyFill="1" applyBorder="1"/>
    <xf numFmtId="1" fontId="7" fillId="0" borderId="3" xfId="15" applyNumberFormat="1" applyFont="1" applyFill="1" applyBorder="1" applyAlignment="1">
      <alignment horizontal="right" vertical="center"/>
    </xf>
    <xf numFmtId="1" fontId="7" fillId="0" borderId="12" xfId="15" applyNumberFormat="1" applyFont="1" applyFill="1" applyBorder="1" applyAlignment="1">
      <alignment horizontal="right" vertical="center"/>
    </xf>
    <xf numFmtId="1" fontId="7" fillId="0" borderId="12" xfId="4" applyNumberFormat="1" applyFont="1" applyFill="1" applyBorder="1" applyAlignment="1">
      <alignment horizontal="right" vertical="center"/>
    </xf>
    <xf numFmtId="1" fontId="7" fillId="0" borderId="1" xfId="17" applyNumberFormat="1" applyFont="1" applyFill="1" applyBorder="1" applyAlignment="1">
      <alignment horizontal="right" vertical="center"/>
    </xf>
    <xf numFmtId="1" fontId="0" fillId="0" borderId="1" xfId="0" applyNumberFormat="1" applyFill="1" applyBorder="1"/>
    <xf numFmtId="188" fontId="0" fillId="0" borderId="0" xfId="0" applyNumberFormat="1" applyFill="1"/>
    <xf numFmtId="0" fontId="7" fillId="0" borderId="1" xfId="0" applyFont="1" applyFill="1" applyBorder="1"/>
    <xf numFmtId="3" fontId="7" fillId="0" borderId="1" xfId="5" applyNumberFormat="1" applyFont="1" applyFill="1" applyBorder="1" applyAlignment="1">
      <alignment horizontal="center" vertical="center"/>
    </xf>
    <xf numFmtId="43" fontId="7" fillId="0" borderId="1" xfId="33" applyNumberFormat="1" applyFont="1" applyFill="1" applyBorder="1" applyAlignment="1">
      <alignment horizontal="center" vertical="center"/>
    </xf>
    <xf numFmtId="43" fontId="8" fillId="6" borderId="1" xfId="33" applyNumberFormat="1" applyFont="1" applyFill="1" applyBorder="1" applyAlignment="1">
      <alignment horizontal="center" vertical="center"/>
    </xf>
    <xf numFmtId="188" fontId="7" fillId="4" borderId="1" xfId="33" applyNumberFormat="1" applyFont="1" applyFill="1" applyBorder="1" applyAlignment="1">
      <alignment horizontal="center"/>
    </xf>
    <xf numFmtId="188" fontId="7" fillId="17" borderId="1" xfId="33" applyNumberFormat="1" applyFont="1" applyFill="1" applyBorder="1" applyAlignment="1">
      <alignment horizontal="center"/>
    </xf>
    <xf numFmtId="188" fontId="7" fillId="18" borderId="1" xfId="33" applyNumberFormat="1" applyFont="1" applyFill="1" applyBorder="1" applyAlignment="1">
      <alignment horizontal="center"/>
    </xf>
    <xf numFmtId="188" fontId="7" fillId="19" borderId="1" xfId="33" applyNumberFormat="1" applyFont="1" applyFill="1" applyBorder="1" applyAlignment="1">
      <alignment vertical="center"/>
    </xf>
    <xf numFmtId="188" fontId="13" fillId="19" borderId="1" xfId="33" applyNumberFormat="1" applyFont="1" applyFill="1" applyBorder="1"/>
    <xf numFmtId="0" fontId="7" fillId="19" borderId="1" xfId="28" applyNumberFormat="1" applyFont="1" applyFill="1" applyBorder="1" applyAlignment="1">
      <alignment vertical="center"/>
    </xf>
    <xf numFmtId="2" fontId="7" fillId="14" borderId="1" xfId="6" applyNumberFormat="1" applyFont="1" applyFill="1" applyBorder="1" applyAlignment="1">
      <alignment vertical="center"/>
    </xf>
    <xf numFmtId="0" fontId="8" fillId="22" borderId="1" xfId="12" applyFont="1" applyFill="1" applyBorder="1" applyAlignment="1">
      <alignment horizontal="center" vertical="center"/>
    </xf>
    <xf numFmtId="0" fontId="8" fillId="7" borderId="1" xfId="12" applyFont="1" applyFill="1" applyBorder="1" applyAlignment="1">
      <alignment horizontal="center" vertical="center"/>
    </xf>
    <xf numFmtId="188" fontId="8" fillId="7" borderId="1" xfId="28" applyNumberFormat="1" applyFont="1" applyFill="1" applyBorder="1" applyAlignment="1">
      <alignment vertical="center"/>
    </xf>
    <xf numFmtId="2" fontId="8" fillId="22" borderId="1" xfId="6" applyNumberFormat="1" applyFont="1" applyFill="1" applyBorder="1" applyAlignment="1">
      <alignment vertical="center"/>
    </xf>
    <xf numFmtId="1" fontId="8" fillId="22" borderId="1" xfId="6" applyNumberFormat="1" applyFont="1" applyFill="1" applyBorder="1" applyAlignment="1">
      <alignment vertical="center"/>
    </xf>
    <xf numFmtId="0" fontId="13" fillId="0" borderId="0" xfId="0" applyFont="1" applyFill="1" applyAlignment="1">
      <alignment horizontal="right"/>
    </xf>
    <xf numFmtId="3" fontId="7" fillId="0" borderId="1" xfId="8" applyNumberFormat="1" applyFont="1" applyFill="1" applyBorder="1" applyAlignment="1">
      <alignment horizontal="right"/>
    </xf>
    <xf numFmtId="43" fontId="7" fillId="10" borderId="1" xfId="30" applyFont="1" applyFill="1" applyBorder="1" applyAlignment="1">
      <alignment horizontal="center"/>
    </xf>
    <xf numFmtId="43" fontId="7" fillId="23" borderId="1" xfId="30" applyFont="1" applyFill="1" applyBorder="1" applyAlignment="1">
      <alignment horizontal="center"/>
    </xf>
    <xf numFmtId="43" fontId="10" fillId="23" borderId="1" xfId="30" applyFont="1" applyFill="1" applyBorder="1" applyAlignment="1">
      <alignment horizontal="center"/>
    </xf>
    <xf numFmtId="43" fontId="9" fillId="23" borderId="1" xfId="30" applyFont="1" applyFill="1" applyBorder="1"/>
    <xf numFmtId="188" fontId="8" fillId="11" borderId="1" xfId="33" applyNumberFormat="1" applyFont="1" applyFill="1" applyBorder="1" applyAlignment="1">
      <alignment horizontal="center"/>
    </xf>
    <xf numFmtId="43" fontId="7" fillId="11" borderId="1" xfId="30" applyFont="1" applyFill="1" applyBorder="1" applyAlignment="1">
      <alignment horizontal="center"/>
    </xf>
    <xf numFmtId="189" fontId="7" fillId="11" borderId="1" xfId="30" applyNumberFormat="1" applyFont="1" applyFill="1" applyBorder="1" applyAlignment="1">
      <alignment horizontal="center"/>
    </xf>
    <xf numFmtId="189" fontId="7" fillId="11" borderId="1" xfId="30" applyNumberFormat="1" applyFont="1" applyFill="1" applyBorder="1"/>
    <xf numFmtId="188" fontId="7" fillId="11" borderId="1" xfId="30" applyNumberFormat="1" applyFont="1" applyFill="1" applyBorder="1"/>
    <xf numFmtId="188" fontId="7" fillId="11" borderId="1" xfId="33" applyNumberFormat="1" applyFont="1" applyFill="1" applyBorder="1" applyAlignment="1">
      <alignment horizontal="center"/>
    </xf>
    <xf numFmtId="0" fontId="8" fillId="21" borderId="1" xfId="31" applyFont="1" applyFill="1" applyBorder="1" applyAlignment="1">
      <alignment horizontal="center" vertical="center"/>
    </xf>
    <xf numFmtId="189" fontId="7" fillId="17" borderId="1" xfId="30" applyNumberFormat="1" applyFont="1" applyFill="1" applyBorder="1" applyAlignment="1">
      <alignment horizontal="center"/>
    </xf>
    <xf numFmtId="43" fontId="7" fillId="17" borderId="1" xfId="30" applyFont="1" applyFill="1" applyBorder="1" applyAlignment="1">
      <alignment horizontal="center"/>
    </xf>
    <xf numFmtId="189" fontId="7" fillId="17" borderId="1" xfId="30" applyNumberFormat="1" applyFont="1" applyFill="1" applyBorder="1"/>
    <xf numFmtId="188" fontId="7" fillId="17" borderId="1" xfId="30" applyNumberFormat="1" applyFont="1" applyFill="1" applyBorder="1"/>
    <xf numFmtId="189" fontId="7" fillId="20" borderId="1" xfId="30" applyNumberFormat="1" applyFont="1" applyFill="1" applyBorder="1" applyAlignment="1">
      <alignment horizontal="center"/>
    </xf>
    <xf numFmtId="189" fontId="8" fillId="15" borderId="1" xfId="30" applyNumberFormat="1" applyFont="1" applyFill="1" applyBorder="1" applyAlignment="1">
      <alignment horizontal="center" vertical="center"/>
    </xf>
    <xf numFmtId="0" fontId="8" fillId="15" borderId="1" xfId="31" applyFont="1" applyFill="1" applyBorder="1" applyAlignment="1">
      <alignment horizontal="center" vertical="center"/>
    </xf>
    <xf numFmtId="189" fontId="8" fillId="18" borderId="1" xfId="30" applyNumberFormat="1" applyFont="1" applyFill="1" applyBorder="1" applyAlignment="1">
      <alignment horizontal="center" vertical="center"/>
    </xf>
    <xf numFmtId="0" fontId="8" fillId="18" borderId="1" xfId="31" applyFont="1" applyFill="1" applyBorder="1" applyAlignment="1">
      <alignment horizontal="center" vertical="center"/>
    </xf>
    <xf numFmtId="43" fontId="7" fillId="20" borderId="1" xfId="30" applyFont="1" applyFill="1" applyBorder="1"/>
    <xf numFmtId="188" fontId="8" fillId="20" borderId="1" xfId="33" applyNumberFormat="1" applyFont="1" applyFill="1" applyBorder="1" applyAlignment="1">
      <alignment horizontal="center"/>
    </xf>
    <xf numFmtId="188" fontId="8" fillId="17" borderId="1" xfId="33" applyNumberFormat="1" applyFont="1" applyFill="1" applyBorder="1" applyAlignment="1">
      <alignment horizontal="center"/>
    </xf>
    <xf numFmtId="0" fontId="0" fillId="0" borderId="0" xfId="0" applyFill="1" applyBorder="1"/>
    <xf numFmtId="3" fontId="8" fillId="0" borderId="1" xfId="5" applyNumberFormat="1" applyFont="1" applyBorder="1" applyAlignment="1">
      <alignment horizontal="right" vertical="center"/>
    </xf>
    <xf numFmtId="3" fontId="7" fillId="0" borderId="1" xfId="5" applyNumberFormat="1" applyFont="1" applyBorder="1" applyAlignment="1">
      <alignment horizontal="right" vertical="center"/>
    </xf>
    <xf numFmtId="3" fontId="7" fillId="0" borderId="3" xfId="5" applyNumberFormat="1" applyFont="1" applyFill="1" applyBorder="1" applyAlignment="1">
      <alignment horizontal="right" vertical="center"/>
    </xf>
    <xf numFmtId="3" fontId="7" fillId="8" borderId="1" xfId="5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3" fontId="7" fillId="8" borderId="1" xfId="0" applyNumberFormat="1" applyFont="1" applyFill="1" applyBorder="1" applyAlignment="1">
      <alignment horizontal="right"/>
    </xf>
    <xf numFmtId="3" fontId="7" fillId="8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7" fillId="0" borderId="1" xfId="5" applyNumberFormat="1" applyFont="1" applyFill="1" applyBorder="1" applyAlignment="1">
      <alignment horizontal="right" vertical="center"/>
    </xf>
    <xf numFmtId="3" fontId="7" fillId="0" borderId="12" xfId="5" applyNumberFormat="1" applyFont="1" applyFill="1" applyBorder="1" applyAlignment="1">
      <alignment horizontal="right" vertical="center"/>
    </xf>
    <xf numFmtId="188" fontId="8" fillId="7" borderId="1" xfId="5" applyNumberFormat="1" applyFont="1" applyFill="1" applyBorder="1" applyAlignment="1">
      <alignment horizontal="right" vertical="center"/>
    </xf>
    <xf numFmtId="0" fontId="2" fillId="0" borderId="0" xfId="21" applyAlignment="1">
      <alignment horizontal="right"/>
    </xf>
    <xf numFmtId="0" fontId="0" fillId="0" borderId="0" xfId="0" applyAlignment="1">
      <alignment horizontal="right"/>
    </xf>
    <xf numFmtId="188" fontId="7" fillId="0" borderId="1" xfId="33" applyNumberFormat="1" applyFont="1" applyFill="1" applyBorder="1" applyAlignment="1">
      <alignment horizontal="center"/>
    </xf>
    <xf numFmtId="0" fontId="0" fillId="0" borderId="1" xfId="0" applyBorder="1"/>
    <xf numFmtId="189" fontId="0" fillId="0" borderId="0" xfId="0" applyNumberFormat="1"/>
    <xf numFmtId="188" fontId="0" fillId="0" borderId="1" xfId="33" applyNumberFormat="1" applyFont="1" applyBorder="1"/>
    <xf numFmtId="190" fontId="8" fillId="14" borderId="1" xfId="15" applyNumberFormat="1" applyFont="1" applyFill="1" applyBorder="1" applyAlignment="1">
      <alignment horizontal="center" textRotation="90"/>
    </xf>
    <xf numFmtId="192" fontId="8" fillId="14" borderId="1" xfId="15" applyNumberFormat="1" applyFont="1" applyFill="1" applyBorder="1" applyAlignment="1">
      <alignment horizontal="center" textRotation="90"/>
    </xf>
    <xf numFmtId="193" fontId="8" fillId="14" borderId="1" xfId="15" applyNumberFormat="1" applyFont="1" applyFill="1" applyBorder="1" applyAlignment="1">
      <alignment horizontal="center" textRotation="90"/>
    </xf>
    <xf numFmtId="0" fontId="8" fillId="14" borderId="1" xfId="17" applyFont="1" applyFill="1" applyBorder="1" applyAlignment="1">
      <alignment horizontal="center" textRotation="90"/>
    </xf>
    <xf numFmtId="187" fontId="8" fillId="14" borderId="1" xfId="15" applyFont="1" applyFill="1" applyBorder="1" applyAlignment="1">
      <alignment horizontal="center" textRotation="90"/>
    </xf>
    <xf numFmtId="188" fontId="24" fillId="14" borderId="1" xfId="33" applyNumberFormat="1" applyFont="1" applyFill="1" applyBorder="1" applyAlignment="1">
      <alignment horizontal="center" textRotation="90"/>
    </xf>
    <xf numFmtId="188" fontId="7" fillId="24" borderId="1" xfId="33" applyNumberFormat="1" applyFont="1" applyFill="1" applyBorder="1" applyAlignment="1">
      <alignment horizontal="center"/>
    </xf>
    <xf numFmtId="43" fontId="25" fillId="16" borderId="4" xfId="33" applyFont="1" applyFill="1" applyBorder="1" applyAlignment="1">
      <alignment horizontal="center"/>
    </xf>
    <xf numFmtId="43" fontId="25" fillId="25" borderId="4" xfId="33" applyFont="1" applyFill="1" applyBorder="1" applyAlignment="1">
      <alignment horizontal="center" vertical="center"/>
    </xf>
    <xf numFmtId="0" fontId="7" fillId="0" borderId="0" xfId="12" applyFont="1"/>
    <xf numFmtId="188" fontId="7" fillId="0" borderId="1" xfId="33" applyNumberFormat="1" applyFont="1" applyBorder="1"/>
    <xf numFmtId="1" fontId="7" fillId="0" borderId="1" xfId="0" applyNumberFormat="1" applyFont="1" applyBorder="1"/>
    <xf numFmtId="0" fontId="20" fillId="11" borderId="1" xfId="27" applyFont="1" applyFill="1" applyBorder="1" applyAlignment="1">
      <alignment horizontal="center"/>
    </xf>
    <xf numFmtId="188" fontId="20" fillId="11" borderId="2" xfId="26" applyNumberFormat="1" applyFont="1" applyFill="1" applyBorder="1" applyAlignment="1">
      <alignment horizontal="center"/>
    </xf>
    <xf numFmtId="188" fontId="20" fillId="12" borderId="2" xfId="26" applyNumberFormat="1" applyFont="1" applyFill="1" applyBorder="1" applyAlignment="1">
      <alignment horizontal="center"/>
    </xf>
    <xf numFmtId="188" fontId="30" fillId="11" borderId="2" xfId="33" applyNumberFormat="1" applyFont="1" applyFill="1" applyBorder="1"/>
    <xf numFmtId="0" fontId="27" fillId="12" borderId="1" xfId="0" applyFont="1" applyFill="1" applyBorder="1"/>
    <xf numFmtId="188" fontId="30" fillId="12" borderId="2" xfId="33" applyNumberFormat="1" applyFont="1" applyFill="1" applyBorder="1"/>
    <xf numFmtId="188" fontId="8" fillId="9" borderId="1" xfId="33" applyNumberFormat="1" applyFont="1" applyFill="1" applyBorder="1" applyAlignment="1">
      <alignment horizontal="right" vertical="center"/>
    </xf>
    <xf numFmtId="0" fontId="7" fillId="0" borderId="0" xfId="12" applyFont="1" applyAlignment="1">
      <alignment horizontal="left" vertical="top"/>
    </xf>
    <xf numFmtId="0" fontId="7" fillId="0" borderId="0" xfId="12" applyFont="1"/>
    <xf numFmtId="3" fontId="8" fillId="0" borderId="8" xfId="7" applyNumberFormat="1" applyFont="1" applyFill="1" applyBorder="1" applyAlignment="1">
      <alignment horizontal="center" vertical="center"/>
    </xf>
    <xf numFmtId="3" fontId="8" fillId="0" borderId="4" xfId="7" applyNumberFormat="1" applyFont="1" applyFill="1" applyBorder="1" applyAlignment="1">
      <alignment horizontal="center" vertical="center"/>
    </xf>
    <xf numFmtId="0" fontId="8" fillId="0" borderId="0" xfId="13" applyFont="1" applyFill="1" applyAlignment="1">
      <alignment horizontal="center"/>
    </xf>
    <xf numFmtId="187" fontId="8" fillId="0" borderId="2" xfId="7" applyFont="1" applyFill="1" applyBorder="1" applyAlignment="1">
      <alignment horizontal="center" vertical="center" wrapText="1"/>
    </xf>
    <xf numFmtId="187" fontId="8" fillId="0" borderId="5" xfId="7" applyFont="1" applyFill="1" applyBorder="1" applyAlignment="1">
      <alignment horizontal="center" vertical="center" wrapText="1"/>
    </xf>
    <xf numFmtId="0" fontId="8" fillId="0" borderId="1" xfId="13" applyFont="1" applyFill="1" applyBorder="1" applyAlignment="1">
      <alignment horizontal="center" vertical="center"/>
    </xf>
    <xf numFmtId="0" fontId="8" fillId="0" borderId="1" xfId="13" applyFont="1" applyFill="1" applyBorder="1" applyAlignment="1">
      <alignment horizontal="center" vertical="center" wrapText="1"/>
    </xf>
    <xf numFmtId="0" fontId="7" fillId="0" borderId="2" xfId="13" applyFont="1" applyFill="1" applyBorder="1" applyAlignment="1">
      <alignment horizontal="center" vertical="center"/>
    </xf>
    <xf numFmtId="0" fontId="7" fillId="0" borderId="5" xfId="13" applyFont="1" applyFill="1" applyBorder="1" applyAlignment="1">
      <alignment horizontal="center" vertical="center"/>
    </xf>
    <xf numFmtId="2" fontId="7" fillId="0" borderId="2" xfId="20" applyNumberFormat="1" applyFont="1" applyFill="1" applyBorder="1" applyAlignment="1">
      <alignment horizontal="center" vertical="center"/>
    </xf>
    <xf numFmtId="2" fontId="7" fillId="0" borderId="5" xfId="20" applyNumberFormat="1" applyFont="1" applyFill="1" applyBorder="1" applyAlignment="1">
      <alignment horizontal="center" vertical="center"/>
    </xf>
    <xf numFmtId="0" fontId="8" fillId="0" borderId="0" xfId="21" applyFont="1" applyAlignment="1">
      <alignment horizontal="center"/>
    </xf>
    <xf numFmtId="0" fontId="8" fillId="0" borderId="9" xfId="21" applyFont="1" applyBorder="1" applyAlignment="1">
      <alignment horizontal="center"/>
    </xf>
    <xf numFmtId="0" fontId="8" fillId="0" borderId="2" xfId="21" applyFont="1" applyBorder="1" applyAlignment="1">
      <alignment horizontal="center" vertical="center"/>
    </xf>
    <xf numFmtId="0" fontId="8" fillId="0" borderId="5" xfId="21" applyFont="1" applyBorder="1" applyAlignment="1">
      <alignment horizontal="center" vertical="center"/>
    </xf>
    <xf numFmtId="3" fontId="8" fillId="0" borderId="2" xfId="5" applyNumberFormat="1" applyFont="1" applyBorder="1" applyAlignment="1">
      <alignment horizontal="center" vertical="center"/>
    </xf>
    <xf numFmtId="3" fontId="8" fillId="0" borderId="5" xfId="5" applyNumberFormat="1" applyFont="1" applyBorder="1" applyAlignment="1">
      <alignment horizontal="center" vertical="center"/>
    </xf>
    <xf numFmtId="3" fontId="8" fillId="0" borderId="8" xfId="5" applyNumberFormat="1" applyFont="1" applyBorder="1" applyAlignment="1">
      <alignment horizontal="center" vertical="center"/>
    </xf>
    <xf numFmtId="3" fontId="8" fillId="0" borderId="4" xfId="5" applyNumberFormat="1" applyFont="1" applyBorder="1" applyAlignment="1">
      <alignment horizontal="center" vertical="center"/>
    </xf>
    <xf numFmtId="3" fontId="8" fillId="0" borderId="2" xfId="5" applyNumberFormat="1" applyFont="1" applyBorder="1" applyAlignment="1">
      <alignment horizontal="right" vertical="center"/>
    </xf>
    <xf numFmtId="3" fontId="8" fillId="0" borderId="5" xfId="5" applyNumberFormat="1" applyFont="1" applyBorder="1" applyAlignment="1">
      <alignment horizontal="right" vertical="center"/>
    </xf>
    <xf numFmtId="0" fontId="7" fillId="0" borderId="0" xfId="21" applyFont="1" applyAlignment="1">
      <alignment horizontal="left" vertical="center" wrapText="1"/>
    </xf>
    <xf numFmtId="0" fontId="7" fillId="8" borderId="8" xfId="21" applyFont="1" applyFill="1" applyBorder="1" applyAlignment="1">
      <alignment horizontal="left"/>
    </xf>
    <xf numFmtId="0" fontId="7" fillId="8" borderId="7" xfId="21" applyFont="1" applyFill="1" applyBorder="1" applyAlignment="1">
      <alignment horizontal="left"/>
    </xf>
    <xf numFmtId="0" fontId="7" fillId="8" borderId="4" xfId="21" applyFont="1" applyFill="1" applyBorder="1" applyAlignment="1">
      <alignment horizontal="left"/>
    </xf>
    <xf numFmtId="0" fontId="8" fillId="7" borderId="8" xfId="21" applyFont="1" applyFill="1" applyBorder="1" applyAlignment="1">
      <alignment horizontal="center"/>
    </xf>
    <xf numFmtId="0" fontId="8" fillId="7" borderId="7" xfId="21" applyFont="1" applyFill="1" applyBorder="1" applyAlignment="1">
      <alignment horizontal="center"/>
    </xf>
    <xf numFmtId="0" fontId="8" fillId="7" borderId="4" xfId="21" applyFont="1" applyFill="1" applyBorder="1" applyAlignment="1">
      <alignment horizontal="center"/>
    </xf>
    <xf numFmtId="0" fontId="7" fillId="0" borderId="2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5" xfId="16" applyFont="1" applyFill="1" applyBorder="1" applyAlignment="1">
      <alignment horizontal="center" vertical="center"/>
    </xf>
    <xf numFmtId="188" fontId="22" fillId="0" borderId="9" xfId="33" applyNumberFormat="1" applyFont="1" applyFill="1" applyBorder="1" applyAlignment="1">
      <alignment horizontal="center"/>
    </xf>
    <xf numFmtId="43" fontId="8" fillId="0" borderId="0" xfId="4" applyFont="1" applyAlignment="1">
      <alignment horizontal="center" vertical="center"/>
    </xf>
    <xf numFmtId="43" fontId="8" fillId="0" borderId="9" xfId="4" applyFont="1" applyBorder="1" applyAlignment="1">
      <alignment horizontal="center" vertical="center"/>
    </xf>
    <xf numFmtId="0" fontId="8" fillId="14" borderId="10" xfId="16" applyFont="1" applyFill="1" applyBorder="1" applyAlignment="1">
      <alignment horizontal="left" vertical="top" wrapText="1"/>
    </xf>
    <xf numFmtId="0" fontId="8" fillId="14" borderId="11" xfId="16" applyFont="1" applyFill="1" applyBorder="1" applyAlignment="1">
      <alignment horizontal="left" vertical="top" wrapText="1"/>
    </xf>
    <xf numFmtId="0" fontId="7" fillId="0" borderId="1" xfId="16" applyFont="1" applyFill="1" applyBorder="1" applyAlignment="1">
      <alignment horizontal="center" vertical="center"/>
    </xf>
    <xf numFmtId="0" fontId="20" fillId="12" borderId="8" xfId="27" applyFont="1" applyFill="1" applyBorder="1" applyAlignment="1">
      <alignment horizontal="center" vertical="center"/>
    </xf>
    <xf numFmtId="0" fontId="20" fillId="12" borderId="4" xfId="27" applyFont="1" applyFill="1" applyBorder="1" applyAlignment="1">
      <alignment horizontal="center" vertical="center"/>
    </xf>
    <xf numFmtId="0" fontId="20" fillId="11" borderId="8" xfId="27" applyFont="1" applyFill="1" applyBorder="1" applyAlignment="1">
      <alignment horizontal="center" vertical="center"/>
    </xf>
    <xf numFmtId="0" fontId="20" fillId="11" borderId="4" xfId="27" applyFont="1" applyFill="1" applyBorder="1" applyAlignment="1">
      <alignment horizontal="center" vertical="center"/>
    </xf>
    <xf numFmtId="0" fontId="24" fillId="0" borderId="0" xfId="27" applyFont="1" applyAlignment="1">
      <alignment horizontal="center"/>
    </xf>
    <xf numFmtId="0" fontId="24" fillId="0" borderId="9" xfId="27" applyFont="1" applyBorder="1" applyAlignment="1">
      <alignment horizontal="center"/>
    </xf>
    <xf numFmtId="0" fontId="24" fillId="5" borderId="8" xfId="27" applyFont="1" applyFill="1" applyBorder="1" applyAlignment="1">
      <alignment horizontal="center" vertical="center"/>
    </xf>
    <xf numFmtId="0" fontId="24" fillId="5" borderId="7" xfId="27" applyFont="1" applyFill="1" applyBorder="1" applyAlignment="1">
      <alignment horizontal="center" vertical="center"/>
    </xf>
    <xf numFmtId="0" fontId="24" fillId="5" borderId="4" xfId="27" applyFont="1" applyFill="1" applyBorder="1" applyAlignment="1">
      <alignment horizontal="center" vertical="center"/>
    </xf>
    <xf numFmtId="0" fontId="20" fillId="11" borderId="13" xfId="27" applyFont="1" applyFill="1" applyBorder="1" applyAlignment="1">
      <alignment horizontal="center" vertical="center"/>
    </xf>
    <xf numFmtId="0" fontId="20" fillId="11" borderId="6" xfId="27" applyFont="1" applyFill="1" applyBorder="1" applyAlignment="1">
      <alignment horizontal="center" vertical="center"/>
    </xf>
    <xf numFmtId="0" fontId="8" fillId="15" borderId="1" xfId="27" applyFont="1" applyFill="1" applyBorder="1" applyAlignment="1">
      <alignment horizontal="center" vertical="center"/>
    </xf>
    <xf numFmtId="0" fontId="8" fillId="15" borderId="6" xfId="27" applyFont="1" applyFill="1" applyBorder="1" applyAlignment="1">
      <alignment horizontal="center" vertical="center"/>
    </xf>
    <xf numFmtId="0" fontId="8" fillId="15" borderId="14" xfId="27" applyFont="1" applyFill="1" applyBorder="1" applyAlignment="1">
      <alignment horizontal="center" vertical="center"/>
    </xf>
    <xf numFmtId="49" fontId="8" fillId="15" borderId="2" xfId="27" applyNumberFormat="1" applyFont="1" applyFill="1" applyBorder="1" applyAlignment="1">
      <alignment horizontal="center" vertical="center"/>
    </xf>
    <xf numFmtId="49" fontId="8" fillId="15" borderId="5" xfId="27" applyNumberFormat="1" applyFont="1" applyFill="1" applyBorder="1" applyAlignment="1">
      <alignment horizontal="center" vertical="center"/>
    </xf>
    <xf numFmtId="188" fontId="8" fillId="12" borderId="1" xfId="26" applyNumberFormat="1" applyFont="1" applyFill="1" applyBorder="1" applyAlignment="1">
      <alignment horizontal="center" vertical="center"/>
    </xf>
    <xf numFmtId="49" fontId="8" fillId="15" borderId="3" xfId="27" applyNumberFormat="1" applyFont="1" applyFill="1" applyBorder="1" applyAlignment="1">
      <alignment horizontal="center" vertical="center"/>
    </xf>
    <xf numFmtId="0" fontId="8" fillId="26" borderId="1" xfId="27" applyFont="1" applyFill="1" applyBorder="1" applyAlignment="1">
      <alignment horizontal="center" vertical="center"/>
    </xf>
    <xf numFmtId="188" fontId="8" fillId="11" borderId="1" xfId="26" applyNumberFormat="1" applyFont="1" applyFill="1" applyBorder="1" applyAlignment="1">
      <alignment horizontal="center" vertical="center"/>
    </xf>
    <xf numFmtId="188" fontId="8" fillId="5" borderId="8" xfId="26" applyNumberFormat="1" applyFont="1" applyFill="1" applyBorder="1" applyAlignment="1">
      <alignment horizontal="center" vertical="center"/>
    </xf>
    <xf numFmtId="188" fontId="8" fillId="5" borderId="4" xfId="26" applyNumberFormat="1" applyFont="1" applyFill="1" applyBorder="1" applyAlignment="1">
      <alignment horizontal="center" vertical="center"/>
    </xf>
    <xf numFmtId="43" fontId="8" fillId="0" borderId="0" xfId="33" applyFont="1" applyAlignment="1">
      <alignment horizontal="center"/>
    </xf>
    <xf numFmtId="43" fontId="8" fillId="0" borderId="9" xfId="33" applyFont="1" applyBorder="1" applyAlignment="1">
      <alignment horizontal="center"/>
    </xf>
    <xf numFmtId="43" fontId="7" fillId="0" borderId="0" xfId="33" applyFont="1" applyAlignment="1">
      <alignment horizontal="left" vertical="top"/>
    </xf>
    <xf numFmtId="43" fontId="7" fillId="0" borderId="0" xfId="33" applyFont="1"/>
    <xf numFmtId="43" fontId="8" fillId="6" borderId="7" xfId="33" applyFont="1" applyFill="1" applyBorder="1" applyAlignment="1">
      <alignment horizontal="center"/>
    </xf>
    <xf numFmtId="43" fontId="8" fillId="6" borderId="4" xfId="33" applyFont="1" applyFill="1" applyBorder="1" applyAlignment="1">
      <alignment horizontal="center"/>
    </xf>
    <xf numFmtId="43" fontId="8" fillId="6" borderId="1" xfId="33" applyFont="1" applyFill="1" applyBorder="1" applyAlignment="1">
      <alignment horizontal="center"/>
    </xf>
    <xf numFmtId="43" fontId="8" fillId="6" borderId="2" xfId="33" applyFont="1" applyFill="1" applyBorder="1" applyAlignment="1">
      <alignment horizontal="center" vertical="center" wrapText="1"/>
    </xf>
    <xf numFmtId="43" fontId="8" fillId="6" borderId="5" xfId="33" applyFont="1" applyFill="1" applyBorder="1" applyAlignment="1">
      <alignment horizontal="center" vertical="center"/>
    </xf>
    <xf numFmtId="0" fontId="7" fillId="0" borderId="0" xfId="12" applyFont="1" applyAlignment="1">
      <alignment vertical="center"/>
    </xf>
    <xf numFmtId="0" fontId="8" fillId="0" borderId="9" xfId="12" applyFont="1" applyBorder="1" applyAlignment="1">
      <alignment horizontal="center" vertical="center"/>
    </xf>
    <xf numFmtId="0" fontId="8" fillId="0" borderId="0" xfId="12" applyFont="1" applyAlignment="1">
      <alignment horizontal="center" vertical="center"/>
    </xf>
    <xf numFmtId="0" fontId="8" fillId="7" borderId="8" xfId="12" applyFont="1" applyFill="1" applyBorder="1" applyAlignment="1">
      <alignment horizontal="center" vertical="center"/>
    </xf>
    <xf numFmtId="0" fontId="8" fillId="7" borderId="7" xfId="12" applyFont="1" applyFill="1" applyBorder="1" applyAlignment="1">
      <alignment horizontal="center" vertical="center"/>
    </xf>
    <xf numFmtId="0" fontId="8" fillId="7" borderId="4" xfId="12" applyFont="1" applyFill="1" applyBorder="1" applyAlignment="1">
      <alignment horizontal="center" vertical="center"/>
    </xf>
    <xf numFmtId="0" fontId="8" fillId="22" borderId="8" xfId="12" applyFont="1" applyFill="1" applyBorder="1" applyAlignment="1">
      <alignment horizontal="center" vertical="center"/>
    </xf>
    <xf numFmtId="0" fontId="8" fillId="22" borderId="7" xfId="12" applyFont="1" applyFill="1" applyBorder="1" applyAlignment="1">
      <alignment horizontal="center" vertical="center"/>
    </xf>
    <xf numFmtId="0" fontId="8" fillId="22" borderId="4" xfId="12" applyFont="1" applyFill="1" applyBorder="1" applyAlignment="1">
      <alignment horizontal="center" vertical="center"/>
    </xf>
    <xf numFmtId="0" fontId="7" fillId="0" borderId="0" xfId="12" applyFont="1" applyAlignment="1">
      <alignment horizontal="left" vertical="center"/>
    </xf>
    <xf numFmtId="0" fontId="8" fillId="6" borderId="2" xfId="29" applyFont="1" applyFill="1" applyBorder="1" applyAlignment="1">
      <alignment horizontal="center" vertical="center" wrapText="1"/>
    </xf>
    <xf numFmtId="0" fontId="8" fillId="6" borderId="5" xfId="29" applyFont="1" applyFill="1" applyBorder="1" applyAlignment="1">
      <alignment horizontal="center" vertical="center" wrapText="1"/>
    </xf>
    <xf numFmtId="0" fontId="8" fillId="0" borderId="0" xfId="31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18" applyFont="1" applyAlignment="1">
      <alignment horizontal="center"/>
    </xf>
    <xf numFmtId="0" fontId="12" fillId="0" borderId="0" xfId="12" applyFont="1" applyAlignment="1">
      <alignment horizontal="left" vertical="top"/>
    </xf>
    <xf numFmtId="0" fontId="12" fillId="0" borderId="0" xfId="12" applyFont="1"/>
    <xf numFmtId="49" fontId="11" fillId="0" borderId="9" xfId="19" applyNumberFormat="1" applyFont="1" applyFill="1" applyBorder="1" applyAlignment="1">
      <alignment horizontal="center" vertical="center"/>
    </xf>
  </cellXfs>
  <cellStyles count="34">
    <cellStyle name="Comma 2" xfId="2"/>
    <cellStyle name="Comma 3" xfId="3"/>
    <cellStyle name="Comma 4" xfId="4"/>
    <cellStyle name="Comma 5" xfId="5"/>
    <cellStyle name="Comma_ปชก_กลุ่มอายุ" xfId="6"/>
    <cellStyle name="Comma_ปชก_เขตการปกครอง47-49" xfId="7"/>
    <cellStyle name="Comma_ปิรามิดประชากร" xfId="8"/>
    <cellStyle name="Normal 2" xfId="9"/>
    <cellStyle name="Normal 3" xfId="10"/>
    <cellStyle name="Normal 4" xfId="11"/>
    <cellStyle name="Normal_ปชก_กลุ่มอายุ" xfId="12"/>
    <cellStyle name="Normal_ปชก_เขตการปกครอง47-49" xfId="13"/>
    <cellStyle name="Normal_ปิรามิดประชากร" xfId="14"/>
    <cellStyle name="เครื่องหมายจุลภาค" xfId="33" builtinId="3"/>
    <cellStyle name="เครื่องหมายจุลภาค 4" xfId="24"/>
    <cellStyle name="เครื่องหมายจุลภาค 5" xfId="26"/>
    <cellStyle name="เครื่องหมายจุลภาค 6" xfId="22"/>
    <cellStyle name="เครื่องหมายจุลภาค 7" xfId="28"/>
    <cellStyle name="เครื่องหมายจุลภาค 8" xfId="30"/>
    <cellStyle name="เครื่องหมายจุลภาค_testประชากรกลางปี2551" xfId="15"/>
    <cellStyle name="ปกติ" xfId="0" builtinId="0"/>
    <cellStyle name="ปกติ 2" xfId="1"/>
    <cellStyle name="ปกติ 3" xfId="21"/>
    <cellStyle name="ปกติ 4" xfId="25"/>
    <cellStyle name="ปกติ 5" xfId="27"/>
    <cellStyle name="ปกติ 6" xfId="23"/>
    <cellStyle name="ปกติ 7" xfId="29"/>
    <cellStyle name="ปกติ 8" xfId="31"/>
    <cellStyle name="ปกติ 9" xfId="32"/>
    <cellStyle name="ปกติ_popcal_รายอายุ" xfId="16"/>
    <cellStyle name="ปกติ_testประชากรกลางปี2551" xfId="17"/>
    <cellStyle name="ปกติ_ประชากร2549new" xfId="18"/>
    <cellStyle name="ปกติ_ปิรามิดประชากร" xfId="19"/>
    <cellStyle name="ลักษณะ 1" xfId="20"/>
  </cellStyles>
  <dxfs count="0"/>
  <tableStyles count="0" defaultTableStyle="TableStyleMedium9" defaultPivotStyle="PivotStyleLight16"/>
  <colors>
    <mruColors>
      <color rgb="FF99FFCC"/>
      <color rgb="FFFFCCFF"/>
      <color rgb="FFE509BB"/>
      <color rgb="FFFF99FF"/>
      <color rgb="FF33CCFF"/>
      <color rgb="FFCC00CC"/>
      <color rgb="FF0000FF"/>
      <color rgb="FF00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กลุ่มอายุสำคัญ!$O$5</c:f>
              <c:strCache>
                <c:ptCount val="1"/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3.5261154855643045E-2"/>
                  <c:y val="-4.79724409448818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4440069991251096E-2"/>
                  <c:y val="3.066418780985710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835958005249344E-3"/>
                  <c:y val="-0.1722061825605132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0039807524059496E-2"/>
                  <c:y val="1.39858559346748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กลุ่มอายุสำคัญ!$N$6:$N$9</c:f>
              <c:strCache>
                <c:ptCount val="4"/>
                <c:pt idx="0">
                  <c:v>กลุ่มอายุ 0 - 5 ปี</c:v>
                </c:pt>
                <c:pt idx="1">
                  <c:v>กลุ่มอายุ 6 - 14 ปี</c:v>
                </c:pt>
                <c:pt idx="2">
                  <c:v>กลุ่มอายุ 15 - 59 ปี</c:v>
                </c:pt>
                <c:pt idx="3">
                  <c:v>กลุ่มอายุ 60 ปีขึ้นไป</c:v>
                </c:pt>
              </c:strCache>
            </c:strRef>
          </c:cat>
          <c:val>
            <c:numRef>
              <c:f>กลุ่มอายุสำคัญ!$O$6:$O$9</c:f>
              <c:numCache>
                <c:formatCode>_-* #,##0_-;\-* #,##0_-;_-* "-"??_-;_-@_-</c:formatCode>
                <c:ptCount val="4"/>
                <c:pt idx="0">
                  <c:v>6659</c:v>
                </c:pt>
                <c:pt idx="1">
                  <c:v>11834</c:v>
                </c:pt>
                <c:pt idx="2">
                  <c:v>36766</c:v>
                </c:pt>
                <c:pt idx="3">
                  <c:v>17337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426290463692027E-2"/>
          <c:y val="0.82291557305336838"/>
          <c:w val="0.95503630796150485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91398183830683E-2"/>
          <c:y val="0.23524662114331144"/>
          <c:w val="0.82534107778135635"/>
          <c:h val="0.709174807505908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ปิรามิด!$B$4</c:f>
              <c:strCache>
                <c:ptCount val="1"/>
                <c:pt idx="0">
                  <c:v>ชาย</c:v>
                </c:pt>
              </c:strCache>
            </c:strRef>
          </c:tx>
          <c:spPr>
            <a:gradFill flip="none" rotWithShape="1">
              <a:gsLst>
                <a:gs pos="0">
                  <a:srgbClr val="33CCFF">
                    <a:tint val="66000"/>
                    <a:satMod val="160000"/>
                  </a:srgbClr>
                </a:gs>
                <a:gs pos="50000">
                  <a:srgbClr val="33CCFF">
                    <a:tint val="44500"/>
                    <a:satMod val="160000"/>
                  </a:srgbClr>
                </a:gs>
                <a:gs pos="100000">
                  <a:srgbClr val="33CCFF">
                    <a:tint val="23500"/>
                    <a:satMod val="160000"/>
                  </a:srgbClr>
                </a:gs>
              </a:gsLst>
              <a:lin ang="0" scaled="1"/>
              <a:tileRect/>
            </a:gradFill>
            <a:ln w="19050"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ปิรามิด!$A$5:$A$21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80+</c:v>
                </c:pt>
              </c:strCache>
            </c:strRef>
          </c:cat>
          <c:val>
            <c:numRef>
              <c:f>ปิรามิด!$B$5:$B$21</c:f>
              <c:numCache>
                <c:formatCode>_-* #,##0_-;\-* #,##0_-;_-* "-"??_-;_-@_-</c:formatCode>
                <c:ptCount val="17"/>
                <c:pt idx="0">
                  <c:v>2725</c:v>
                </c:pt>
                <c:pt idx="1">
                  <c:v>3322</c:v>
                </c:pt>
                <c:pt idx="2">
                  <c:v>3418</c:v>
                </c:pt>
                <c:pt idx="3">
                  <c:v>3726</c:v>
                </c:pt>
                <c:pt idx="4">
                  <c:v>3917</c:v>
                </c:pt>
                <c:pt idx="5">
                  <c:v>4195</c:v>
                </c:pt>
                <c:pt idx="6">
                  <c:v>3778</c:v>
                </c:pt>
                <c:pt idx="7">
                  <c:v>4235</c:v>
                </c:pt>
                <c:pt idx="8">
                  <c:v>4722</c:v>
                </c:pt>
                <c:pt idx="9">
                  <c:v>4845</c:v>
                </c:pt>
                <c:pt idx="10">
                  <c:v>4698</c:v>
                </c:pt>
                <c:pt idx="11">
                  <c:v>3645</c:v>
                </c:pt>
                <c:pt idx="12">
                  <c:v>2875</c:v>
                </c:pt>
                <c:pt idx="13">
                  <c:v>1924</c:v>
                </c:pt>
                <c:pt idx="14">
                  <c:v>1416</c:v>
                </c:pt>
                <c:pt idx="15">
                  <c:v>868</c:v>
                </c:pt>
                <c:pt idx="16" formatCode="General">
                  <c:v>950</c:v>
                </c:pt>
              </c:numCache>
            </c:numRef>
          </c:val>
        </c:ser>
        <c:ser>
          <c:idx val="1"/>
          <c:order val="1"/>
          <c:tx>
            <c:strRef>
              <c:f>ปิรามิด!$C$4</c:f>
              <c:strCache>
                <c:ptCount val="1"/>
                <c:pt idx="0">
                  <c:v>หญิง </c:v>
                </c:pt>
              </c:strCache>
            </c:strRef>
          </c:tx>
          <c:spPr>
            <a:gradFill flip="none" rotWithShape="1">
              <a:gsLst>
                <a:gs pos="0">
                  <a:srgbClr val="E509BB">
                    <a:tint val="66000"/>
                    <a:satMod val="160000"/>
                  </a:srgbClr>
                </a:gs>
                <a:gs pos="50000">
                  <a:srgbClr val="E509BB">
                    <a:tint val="44500"/>
                    <a:satMod val="160000"/>
                  </a:srgbClr>
                </a:gs>
                <a:gs pos="100000">
                  <a:srgbClr val="E509BB">
                    <a:tint val="23500"/>
                    <a:satMod val="160000"/>
                  </a:srgbClr>
                </a:gs>
              </a:gsLst>
              <a:lin ang="10800000" scaled="1"/>
              <a:tileRect/>
            </a:gradFill>
            <a:ln w="19050">
              <a:solidFill>
                <a:srgbClr val="CC00CC"/>
              </a:solidFill>
            </a:ln>
            <a:effectLst/>
          </c:spPr>
          <c:invertIfNegative val="0"/>
          <c:dLbls>
            <c:numFmt formatCode="#,##0;[Black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ปิรามิด!$A$5:$A$21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80+</c:v>
                </c:pt>
              </c:strCache>
            </c:strRef>
          </c:cat>
          <c:val>
            <c:numRef>
              <c:f>ปิรามิด!$I$5:$I$21</c:f>
              <c:numCache>
                <c:formatCode>#,##0</c:formatCode>
                <c:ptCount val="17"/>
                <c:pt idx="0">
                  <c:v>-2712</c:v>
                </c:pt>
                <c:pt idx="1">
                  <c:v>-3141</c:v>
                </c:pt>
                <c:pt idx="2">
                  <c:v>-3175</c:v>
                </c:pt>
                <c:pt idx="3">
                  <c:v>-3442</c:v>
                </c:pt>
                <c:pt idx="4">
                  <c:v>-3923</c:v>
                </c:pt>
                <c:pt idx="5">
                  <c:v>-3891</c:v>
                </c:pt>
                <c:pt idx="6">
                  <c:v>-3538</c:v>
                </c:pt>
                <c:pt idx="7">
                  <c:v>-3967</c:v>
                </c:pt>
                <c:pt idx="8">
                  <c:v>-4664</c:v>
                </c:pt>
                <c:pt idx="9">
                  <c:v>-4805</c:v>
                </c:pt>
                <c:pt idx="10">
                  <c:v>-4882</c:v>
                </c:pt>
                <c:pt idx="11">
                  <c:v>-3654</c:v>
                </c:pt>
                <c:pt idx="12">
                  <c:v>-3100</c:v>
                </c:pt>
                <c:pt idx="13">
                  <c:v>-2150</c:v>
                </c:pt>
                <c:pt idx="14">
                  <c:v>-1674</c:v>
                </c:pt>
                <c:pt idx="15">
                  <c:v>-1100</c:v>
                </c:pt>
                <c:pt idx="16">
                  <c:v>-1280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430272"/>
        <c:axId val="57430832"/>
      </c:barChart>
      <c:catAx>
        <c:axId val="57430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7430832"/>
        <c:crosses val="autoZero"/>
        <c:auto val="0"/>
        <c:lblAlgn val="ctr"/>
        <c:lblOffset val="100"/>
        <c:noMultiLvlLbl val="0"/>
      </c:catAx>
      <c:valAx>
        <c:axId val="57430832"/>
        <c:scaling>
          <c:orientation val="minMax"/>
        </c:scaling>
        <c:delete val="0"/>
        <c:axPos val="b"/>
        <c:numFmt formatCode="#,##0;[Black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743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089734904434547"/>
          <c:y val="0.20366495681815708"/>
          <c:w val="8.2587060256396033E-2"/>
          <c:h val="0.11583711787063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000000000000111" l="0.70000000000000062" r="0.70000000000000062" t="0.75000000000000111" header="0.30000000000000032" footer="0.30000000000000032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164524</xdr:colOff>
      <xdr:row>3</xdr:row>
      <xdr:rowOff>25978</xdr:rowOff>
    </xdr:from>
    <xdr:to>
      <xdr:col>15</xdr:col>
      <xdr:colOff>299172</xdr:colOff>
      <xdr:row>19</xdr:row>
      <xdr:rowOff>50655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4</xdr:row>
      <xdr:rowOff>9525</xdr:rowOff>
    </xdr:from>
    <xdr:to>
      <xdr:col>18</xdr:col>
      <xdr:colOff>666750</xdr:colOff>
      <xdr:row>21</xdr:row>
      <xdr:rowOff>66675</xdr:rowOff>
    </xdr:to>
    <xdr:graphicFrame macro="">
      <xdr:nvGraphicFramePr>
        <xdr:cNvPr id="5" name="แผนภูมิ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0.59379</cdr:x>
      <cdr:y>0.07307</cdr:y>
    </cdr:from>
    <cdr:to>
      <cdr:x>0.98025</cdr:x>
      <cdr:y>0.13779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10026" y="333375"/>
          <a:ext cx="26098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0.21712</cdr:x>
      <cdr:y>0.03942</cdr:y>
    </cdr:from>
    <cdr:to>
      <cdr:x>0.81622</cdr:x>
      <cdr:y>0.17635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31741" y="179853"/>
          <a:ext cx="4502360" cy="624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 algn="ctr"/>
          <a:r>
            <a:rPr lang="th-TH" sz="1600" b="1">
              <a:latin typeface="TH SarabunPSK" pitchFamily="34" charset="-34"/>
              <a:cs typeface="TH SarabunPSK" pitchFamily="34" charset="-34"/>
            </a:rPr>
            <a:t>ปิรามิดประชากร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อำเภอบ้านผือ จังหวัดอุดรธานี ปี 2562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K24"/>
  <sheetViews>
    <sheetView zoomScale="130" zoomScaleNormal="130" workbookViewId="0">
      <selection activeCell="N12" sqref="N12"/>
    </sheetView>
  </sheetViews>
  <sheetFormatPr defaultRowHeight="14.25" x14ac:dyDescent="0.2"/>
  <cols>
    <col min="1" max="1" width="4.625" customWidth="1"/>
    <col min="2" max="2" width="14.25" customWidth="1"/>
  </cols>
  <sheetData>
    <row r="2" spans="1:11" ht="21" x14ac:dyDescent="0.35">
      <c r="A2" s="264" t="s">
        <v>266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ht="21" x14ac:dyDescent="0.35">
      <c r="A3" s="264" t="s">
        <v>229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</row>
    <row r="4" spans="1:11" ht="21" x14ac:dyDescent="0.35">
      <c r="A4" s="1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21" x14ac:dyDescent="0.2">
      <c r="A5" s="267" t="s">
        <v>0</v>
      </c>
      <c r="B5" s="268" t="s">
        <v>1</v>
      </c>
      <c r="C5" s="268" t="s">
        <v>2</v>
      </c>
      <c r="D5" s="268" t="s">
        <v>3</v>
      </c>
      <c r="E5" s="268" t="s">
        <v>4</v>
      </c>
      <c r="F5" s="268" t="s">
        <v>5</v>
      </c>
      <c r="G5" s="268" t="s">
        <v>6</v>
      </c>
      <c r="H5" s="267" t="s">
        <v>7</v>
      </c>
      <c r="I5" s="267"/>
      <c r="J5" s="267"/>
      <c r="K5" s="265" t="s">
        <v>8</v>
      </c>
    </row>
    <row r="6" spans="1:11" ht="21" x14ac:dyDescent="0.2">
      <c r="A6" s="267"/>
      <c r="B6" s="268"/>
      <c r="C6" s="268"/>
      <c r="D6" s="268"/>
      <c r="E6" s="268"/>
      <c r="F6" s="268"/>
      <c r="G6" s="268"/>
      <c r="H6" s="5" t="s">
        <v>9</v>
      </c>
      <c r="I6" s="5" t="s">
        <v>10</v>
      </c>
      <c r="J6" s="5" t="s">
        <v>11</v>
      </c>
      <c r="K6" s="266"/>
    </row>
    <row r="7" spans="1:11" ht="21" x14ac:dyDescent="0.35">
      <c r="A7" s="6">
        <v>1</v>
      </c>
      <c r="B7" s="3" t="s">
        <v>12</v>
      </c>
      <c r="C7" s="90">
        <v>16</v>
      </c>
      <c r="D7" s="7">
        <v>16</v>
      </c>
      <c r="E7" s="11">
        <v>2367</v>
      </c>
      <c r="F7" s="12">
        <v>0</v>
      </c>
      <c r="G7" s="15">
        <v>1</v>
      </c>
      <c r="H7" s="11">
        <v>4313</v>
      </c>
      <c r="I7" s="11">
        <v>4317</v>
      </c>
      <c r="J7" s="11">
        <f>SUM(H7:I7)</f>
        <v>8630</v>
      </c>
      <c r="K7" s="13">
        <v>91.46</v>
      </c>
    </row>
    <row r="8" spans="1:11" ht="21" x14ac:dyDescent="0.35">
      <c r="A8" s="6">
        <v>2</v>
      </c>
      <c r="B8" s="3" t="s">
        <v>13</v>
      </c>
      <c r="C8" s="90">
        <v>10</v>
      </c>
      <c r="D8" s="7">
        <v>10</v>
      </c>
      <c r="E8" s="11">
        <v>1900</v>
      </c>
      <c r="F8" s="12">
        <v>0</v>
      </c>
      <c r="G8" s="15">
        <v>1</v>
      </c>
      <c r="H8" s="11">
        <v>3509</v>
      </c>
      <c r="I8" s="11">
        <v>3554</v>
      </c>
      <c r="J8" s="11">
        <f t="shared" ref="J8:J20" si="0">SUM(H8:I8)</f>
        <v>7063</v>
      </c>
      <c r="K8" s="13">
        <v>43.08</v>
      </c>
    </row>
    <row r="9" spans="1:11" ht="21" x14ac:dyDescent="0.35">
      <c r="A9" s="6">
        <v>3</v>
      </c>
      <c r="B9" s="3" t="s">
        <v>14</v>
      </c>
      <c r="C9" s="90">
        <v>6</v>
      </c>
      <c r="D9" s="7">
        <v>6</v>
      </c>
      <c r="E9" s="10">
        <v>992</v>
      </c>
      <c r="F9" s="12">
        <v>0</v>
      </c>
      <c r="G9" s="15">
        <v>1</v>
      </c>
      <c r="H9" s="11">
        <v>1606</v>
      </c>
      <c r="I9" s="11">
        <v>1542</v>
      </c>
      <c r="J9" s="11">
        <f t="shared" si="0"/>
        <v>3148</v>
      </c>
      <c r="K9" s="13">
        <v>25.64</v>
      </c>
    </row>
    <row r="10" spans="1:11" ht="21" x14ac:dyDescent="0.35">
      <c r="A10" s="6">
        <v>4</v>
      </c>
      <c r="B10" s="3" t="s">
        <v>15</v>
      </c>
      <c r="C10" s="90">
        <v>13</v>
      </c>
      <c r="D10" s="7">
        <v>13</v>
      </c>
      <c r="E10" s="11">
        <v>2808</v>
      </c>
      <c r="F10" s="12">
        <v>1</v>
      </c>
      <c r="G10" s="15" t="s">
        <v>224</v>
      </c>
      <c r="H10" s="11">
        <v>4403</v>
      </c>
      <c r="I10" s="11">
        <v>4448</v>
      </c>
      <c r="J10" s="11">
        <f t="shared" si="0"/>
        <v>8851</v>
      </c>
      <c r="K10" s="13">
        <v>113.47</v>
      </c>
    </row>
    <row r="11" spans="1:11" ht="21" x14ac:dyDescent="0.35">
      <c r="A11" s="6">
        <v>5</v>
      </c>
      <c r="B11" s="3" t="s">
        <v>16</v>
      </c>
      <c r="C11" s="90">
        <v>15</v>
      </c>
      <c r="D11" s="90">
        <v>15</v>
      </c>
      <c r="E11" s="11">
        <v>2821</v>
      </c>
      <c r="F11" s="12">
        <v>0</v>
      </c>
      <c r="G11" s="15">
        <v>1</v>
      </c>
      <c r="H11" s="11">
        <v>5526</v>
      </c>
      <c r="I11" s="11">
        <v>5385</v>
      </c>
      <c r="J11" s="11">
        <f t="shared" si="0"/>
        <v>10911</v>
      </c>
      <c r="K11" s="13">
        <v>99.48</v>
      </c>
    </row>
    <row r="12" spans="1:11" ht="21" x14ac:dyDescent="0.35">
      <c r="A12" s="6">
        <v>6</v>
      </c>
      <c r="B12" s="3" t="s">
        <v>17</v>
      </c>
      <c r="C12" s="90">
        <v>11</v>
      </c>
      <c r="D12" s="7">
        <v>11</v>
      </c>
      <c r="E12" s="11">
        <v>2143</v>
      </c>
      <c r="F12" s="12">
        <v>0</v>
      </c>
      <c r="G12" s="15">
        <v>1</v>
      </c>
      <c r="H12" s="11">
        <v>3794</v>
      </c>
      <c r="I12" s="11">
        <v>3742</v>
      </c>
      <c r="J12" s="11">
        <f t="shared" si="0"/>
        <v>7536</v>
      </c>
      <c r="K12" s="13">
        <v>30.01</v>
      </c>
    </row>
    <row r="13" spans="1:11" ht="21" x14ac:dyDescent="0.35">
      <c r="A13" s="6">
        <v>7</v>
      </c>
      <c r="B13" s="8" t="s">
        <v>18</v>
      </c>
      <c r="C13" s="90">
        <v>10</v>
      </c>
      <c r="D13" s="7">
        <v>10</v>
      </c>
      <c r="E13" s="11">
        <v>1747</v>
      </c>
      <c r="F13" s="12">
        <v>0</v>
      </c>
      <c r="G13" s="15">
        <v>1</v>
      </c>
      <c r="H13" s="11">
        <v>2896</v>
      </c>
      <c r="I13" s="11">
        <v>2838</v>
      </c>
      <c r="J13" s="11">
        <f t="shared" si="0"/>
        <v>5734</v>
      </c>
      <c r="K13" s="13">
        <v>44.03</v>
      </c>
    </row>
    <row r="14" spans="1:11" ht="21" x14ac:dyDescent="0.35">
      <c r="A14" s="6">
        <v>8</v>
      </c>
      <c r="B14" s="3" t="s">
        <v>19</v>
      </c>
      <c r="C14" s="90">
        <v>17</v>
      </c>
      <c r="D14" s="7">
        <v>17</v>
      </c>
      <c r="E14" s="11">
        <v>2800</v>
      </c>
      <c r="F14" s="12">
        <v>0</v>
      </c>
      <c r="G14" s="15">
        <v>1</v>
      </c>
      <c r="H14" s="11">
        <v>5150</v>
      </c>
      <c r="I14" s="11">
        <v>5198</v>
      </c>
      <c r="J14" s="11">
        <f t="shared" si="0"/>
        <v>10348</v>
      </c>
      <c r="K14" s="13">
        <v>123.65</v>
      </c>
    </row>
    <row r="15" spans="1:11" ht="21" x14ac:dyDescent="0.35">
      <c r="A15" s="6">
        <v>9</v>
      </c>
      <c r="B15" s="3" t="s">
        <v>20</v>
      </c>
      <c r="C15" s="90">
        <v>10</v>
      </c>
      <c r="D15" s="7">
        <v>10</v>
      </c>
      <c r="E15" s="11">
        <v>2249</v>
      </c>
      <c r="F15" s="12">
        <v>1</v>
      </c>
      <c r="G15" s="15" t="s">
        <v>224</v>
      </c>
      <c r="H15" s="11">
        <v>3509</v>
      </c>
      <c r="I15" s="11">
        <v>3539</v>
      </c>
      <c r="J15" s="11">
        <f t="shared" si="0"/>
        <v>7048</v>
      </c>
      <c r="K15" s="13">
        <v>90.81</v>
      </c>
    </row>
    <row r="16" spans="1:11" ht="21" x14ac:dyDescent="0.35">
      <c r="A16" s="6">
        <v>10</v>
      </c>
      <c r="B16" s="3" t="s">
        <v>21</v>
      </c>
      <c r="C16" s="90">
        <v>15</v>
      </c>
      <c r="D16" s="7">
        <v>15</v>
      </c>
      <c r="E16" s="11">
        <v>2808</v>
      </c>
      <c r="F16" s="12">
        <v>0</v>
      </c>
      <c r="G16" s="15">
        <v>1</v>
      </c>
      <c r="H16" s="11">
        <v>4746</v>
      </c>
      <c r="I16" s="11">
        <v>4842</v>
      </c>
      <c r="J16" s="11">
        <f t="shared" si="0"/>
        <v>9588</v>
      </c>
      <c r="K16" s="13">
        <v>74.22</v>
      </c>
    </row>
    <row r="17" spans="1:11" ht="21" x14ac:dyDescent="0.35">
      <c r="A17" s="6">
        <v>11</v>
      </c>
      <c r="B17" s="3" t="s">
        <v>22</v>
      </c>
      <c r="C17" s="90">
        <v>17</v>
      </c>
      <c r="D17" s="7">
        <v>17</v>
      </c>
      <c r="E17" s="11">
        <v>3577</v>
      </c>
      <c r="F17" s="12">
        <v>0</v>
      </c>
      <c r="G17" s="15">
        <v>1</v>
      </c>
      <c r="H17" s="11">
        <v>5651</v>
      </c>
      <c r="I17" s="11">
        <v>5639</v>
      </c>
      <c r="J17" s="11">
        <f t="shared" si="0"/>
        <v>11290</v>
      </c>
      <c r="K17" s="13">
        <v>102.1</v>
      </c>
    </row>
    <row r="18" spans="1:11" ht="21" x14ac:dyDescent="0.35">
      <c r="A18" s="6">
        <v>12</v>
      </c>
      <c r="B18" s="3" t="s">
        <v>23</v>
      </c>
      <c r="C18" s="90">
        <v>10</v>
      </c>
      <c r="D18" s="7">
        <v>10</v>
      </c>
      <c r="E18" s="11">
        <v>2315</v>
      </c>
      <c r="F18" s="12">
        <v>0</v>
      </c>
      <c r="G18" s="15">
        <v>1</v>
      </c>
      <c r="H18" s="11">
        <v>3557</v>
      </c>
      <c r="I18" s="11">
        <v>3362</v>
      </c>
      <c r="J18" s="11">
        <f t="shared" si="0"/>
        <v>6919</v>
      </c>
      <c r="K18" s="13">
        <v>101.22</v>
      </c>
    </row>
    <row r="19" spans="1:11" ht="21" x14ac:dyDescent="0.35">
      <c r="A19" s="269">
        <v>13</v>
      </c>
      <c r="B19" s="3" t="s">
        <v>281</v>
      </c>
      <c r="C19" s="90">
        <v>8</v>
      </c>
      <c r="D19" s="7">
        <v>9</v>
      </c>
      <c r="E19" s="11">
        <v>3892</v>
      </c>
      <c r="F19" s="12">
        <v>1</v>
      </c>
      <c r="G19" s="15">
        <v>1</v>
      </c>
      <c r="H19" s="11">
        <v>3771</v>
      </c>
      <c r="I19" s="11">
        <v>3971</v>
      </c>
      <c r="J19" s="11">
        <f t="shared" si="0"/>
        <v>7742</v>
      </c>
      <c r="K19" s="271">
        <v>56.83</v>
      </c>
    </row>
    <row r="20" spans="1:11" ht="21" x14ac:dyDescent="0.35">
      <c r="A20" s="270"/>
      <c r="B20" s="3" t="s">
        <v>280</v>
      </c>
      <c r="C20" s="90">
        <v>6</v>
      </c>
      <c r="D20" s="7">
        <v>6</v>
      </c>
      <c r="E20" s="11">
        <v>1483</v>
      </c>
      <c r="F20" s="12">
        <v>0</v>
      </c>
      <c r="G20" s="15" t="s">
        <v>282</v>
      </c>
      <c r="H20" s="11">
        <v>2828</v>
      </c>
      <c r="I20" s="11">
        <v>2721</v>
      </c>
      <c r="J20" s="11">
        <f t="shared" si="0"/>
        <v>5549</v>
      </c>
      <c r="K20" s="272"/>
    </row>
    <row r="21" spans="1:11" ht="21" x14ac:dyDescent="0.35">
      <c r="A21" s="262" t="s">
        <v>11</v>
      </c>
      <c r="B21" s="263"/>
      <c r="C21" s="2">
        <f>SUM(C7:C20)</f>
        <v>164</v>
      </c>
      <c r="D21" s="2">
        <f>SUM(D7:D20)</f>
        <v>165</v>
      </c>
      <c r="E21" s="2">
        <f>SUM(E7:E20)</f>
        <v>33902</v>
      </c>
      <c r="F21" s="9">
        <f>SUM(F7:F20)</f>
        <v>3</v>
      </c>
      <c r="G21" s="16">
        <f t="shared" ref="G21:K21" si="1">SUM(G7:G19)</f>
        <v>11</v>
      </c>
      <c r="H21" s="9">
        <f>SUM(H7:H20)</f>
        <v>55259</v>
      </c>
      <c r="I21" s="9">
        <f>SUM(I7:I20)</f>
        <v>55098</v>
      </c>
      <c r="J21" s="9">
        <f>SUM(J7:J20)</f>
        <v>110357</v>
      </c>
      <c r="K21" s="9">
        <f t="shared" si="1"/>
        <v>996</v>
      </c>
    </row>
    <row r="23" spans="1:11" ht="21" x14ac:dyDescent="0.35">
      <c r="A23" s="260" t="s">
        <v>268</v>
      </c>
      <c r="B23" s="260"/>
      <c r="C23" s="260"/>
      <c r="D23" s="260"/>
      <c r="E23" s="260"/>
      <c r="F23" s="260"/>
      <c r="G23" s="260"/>
      <c r="H23" s="14"/>
      <c r="I23" s="14"/>
      <c r="J23" s="14"/>
      <c r="K23" s="14"/>
    </row>
    <row r="24" spans="1:11" ht="21" x14ac:dyDescent="0.35">
      <c r="A24" s="261" t="s">
        <v>25</v>
      </c>
      <c r="B24" s="261"/>
      <c r="C24" s="261"/>
      <c r="D24" s="261"/>
      <c r="E24" s="261"/>
      <c r="F24" s="261"/>
      <c r="G24" s="261"/>
      <c r="H24" s="14"/>
      <c r="I24" s="14"/>
      <c r="J24" s="14"/>
      <c r="K24" s="14"/>
    </row>
  </sheetData>
  <mergeCells count="16">
    <mergeCell ref="A23:G23"/>
    <mergeCell ref="A24:G24"/>
    <mergeCell ref="A21:B21"/>
    <mergeCell ref="A2:K2"/>
    <mergeCell ref="A3:K3"/>
    <mergeCell ref="K5:K6"/>
    <mergeCell ref="A5:A6"/>
    <mergeCell ref="B5:B6"/>
    <mergeCell ref="C5:C6"/>
    <mergeCell ref="D5:D6"/>
    <mergeCell ref="E5:E6"/>
    <mergeCell ref="F5:F6"/>
    <mergeCell ref="G5:G6"/>
    <mergeCell ref="H5:J5"/>
    <mergeCell ref="A19:A20"/>
    <mergeCell ref="K19:K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05"/>
  <sheetViews>
    <sheetView zoomScaleNormal="100" workbookViewId="0">
      <pane ySplit="4" topLeftCell="A194" activePane="bottomLeft" state="frozen"/>
      <selection pane="bottomLeft" activeCell="J205" sqref="J205"/>
    </sheetView>
  </sheetViews>
  <sheetFormatPr defaultRowHeight="14.25" x14ac:dyDescent="0.2"/>
  <cols>
    <col min="1" max="1" width="14.875" customWidth="1"/>
    <col min="4" max="4" width="12.375" bestFit="1" customWidth="1"/>
    <col min="5" max="5" width="10.25" bestFit="1" customWidth="1"/>
    <col min="6" max="6" width="14.5" bestFit="1" customWidth="1"/>
    <col min="7" max="8" width="9" style="236"/>
    <col min="9" max="9" width="9.125" style="236" bestFit="1" customWidth="1"/>
  </cols>
  <sheetData>
    <row r="1" spans="1:9" ht="21" x14ac:dyDescent="0.35">
      <c r="A1" s="273" t="s">
        <v>263</v>
      </c>
      <c r="B1" s="273"/>
      <c r="C1" s="273"/>
      <c r="D1" s="273"/>
      <c r="E1" s="273"/>
      <c r="F1" s="273"/>
      <c r="G1" s="273"/>
      <c r="H1" s="273"/>
      <c r="I1" s="273"/>
    </row>
    <row r="2" spans="1:9" ht="21" x14ac:dyDescent="0.35">
      <c r="A2" s="274" t="s">
        <v>269</v>
      </c>
      <c r="B2" s="274"/>
      <c r="C2" s="274"/>
      <c r="D2" s="274"/>
      <c r="E2" s="274"/>
      <c r="F2" s="274"/>
      <c r="G2" s="274"/>
      <c r="H2" s="274"/>
      <c r="I2" s="274"/>
    </row>
    <row r="3" spans="1:9" ht="21" x14ac:dyDescent="0.2">
      <c r="A3" s="275" t="s">
        <v>26</v>
      </c>
      <c r="B3" s="275" t="s">
        <v>27</v>
      </c>
      <c r="C3" s="275" t="s">
        <v>28</v>
      </c>
      <c r="D3" s="275" t="s">
        <v>29</v>
      </c>
      <c r="E3" s="275" t="s">
        <v>30</v>
      </c>
      <c r="F3" s="277" t="s">
        <v>31</v>
      </c>
      <c r="G3" s="279" t="s">
        <v>32</v>
      </c>
      <c r="H3" s="280"/>
      <c r="I3" s="281" t="s">
        <v>33</v>
      </c>
    </row>
    <row r="4" spans="1:9" ht="21" x14ac:dyDescent="0.2">
      <c r="A4" s="276"/>
      <c r="B4" s="276"/>
      <c r="C4" s="276"/>
      <c r="D4" s="276"/>
      <c r="E4" s="276"/>
      <c r="F4" s="278"/>
      <c r="G4" s="223" t="s">
        <v>9</v>
      </c>
      <c r="H4" s="223" t="s">
        <v>10</v>
      </c>
      <c r="I4" s="282"/>
    </row>
    <row r="5" spans="1:9" ht="21" x14ac:dyDescent="0.35">
      <c r="A5" s="26" t="s">
        <v>18</v>
      </c>
      <c r="B5" s="26" t="s">
        <v>18</v>
      </c>
      <c r="C5" s="32">
        <v>1</v>
      </c>
      <c r="D5" s="25" t="s">
        <v>34</v>
      </c>
      <c r="E5" s="85">
        <v>19</v>
      </c>
      <c r="F5" s="24">
        <v>229</v>
      </c>
      <c r="G5" s="224">
        <v>369</v>
      </c>
      <c r="H5" s="224">
        <v>389</v>
      </c>
      <c r="I5" s="224">
        <f>SUM(G5:H5)</f>
        <v>758</v>
      </c>
    </row>
    <row r="6" spans="1:9" ht="21" x14ac:dyDescent="0.35">
      <c r="A6" s="25"/>
      <c r="B6" s="25"/>
      <c r="C6" s="32">
        <v>2</v>
      </c>
      <c r="D6" s="25" t="s">
        <v>35</v>
      </c>
      <c r="E6" s="85">
        <v>5</v>
      </c>
      <c r="F6" s="24">
        <v>95</v>
      </c>
      <c r="G6" s="224">
        <v>98</v>
      </c>
      <c r="H6" s="224">
        <v>92</v>
      </c>
      <c r="I6" s="224">
        <f t="shared" ref="I6:I39" si="0">SUM(G6:H6)</f>
        <v>190</v>
      </c>
    </row>
    <row r="7" spans="1:9" ht="21" x14ac:dyDescent="0.35">
      <c r="A7" s="25"/>
      <c r="B7" s="25"/>
      <c r="C7" s="32">
        <v>3</v>
      </c>
      <c r="D7" s="25" t="s">
        <v>36</v>
      </c>
      <c r="E7" s="85">
        <v>15</v>
      </c>
      <c r="F7" s="24">
        <v>217</v>
      </c>
      <c r="G7" s="224">
        <v>382</v>
      </c>
      <c r="H7" s="224">
        <v>379</v>
      </c>
      <c r="I7" s="224">
        <f t="shared" si="0"/>
        <v>761</v>
      </c>
    </row>
    <row r="8" spans="1:9" ht="21" x14ac:dyDescent="0.35">
      <c r="A8" s="25"/>
      <c r="B8" s="25"/>
      <c r="C8" s="32">
        <v>4</v>
      </c>
      <c r="D8" s="25" t="s">
        <v>18</v>
      </c>
      <c r="E8" s="85">
        <v>15</v>
      </c>
      <c r="F8" s="24">
        <v>206</v>
      </c>
      <c r="G8" s="224">
        <v>387</v>
      </c>
      <c r="H8" s="224">
        <v>380</v>
      </c>
      <c r="I8" s="224">
        <f t="shared" si="0"/>
        <v>767</v>
      </c>
    </row>
    <row r="9" spans="1:9" ht="21" x14ac:dyDescent="0.35">
      <c r="A9" s="25"/>
      <c r="B9" s="25"/>
      <c r="C9" s="32">
        <v>5</v>
      </c>
      <c r="D9" s="25" t="s">
        <v>37</v>
      </c>
      <c r="E9" s="85">
        <v>10</v>
      </c>
      <c r="F9" s="24">
        <v>162</v>
      </c>
      <c r="G9" s="224">
        <v>292</v>
      </c>
      <c r="H9" s="224">
        <v>265</v>
      </c>
      <c r="I9" s="224">
        <f t="shared" si="0"/>
        <v>557</v>
      </c>
    </row>
    <row r="10" spans="1:9" ht="21" x14ac:dyDescent="0.35">
      <c r="A10" s="25"/>
      <c r="B10" s="25"/>
      <c r="C10" s="32">
        <v>6</v>
      </c>
      <c r="D10" s="25" t="s">
        <v>38</v>
      </c>
      <c r="E10" s="85">
        <v>13</v>
      </c>
      <c r="F10" s="24">
        <v>196</v>
      </c>
      <c r="G10" s="224">
        <v>362</v>
      </c>
      <c r="H10" s="232">
        <v>347</v>
      </c>
      <c r="I10" s="224">
        <f t="shared" si="0"/>
        <v>709</v>
      </c>
    </row>
    <row r="11" spans="1:9" ht="21" x14ac:dyDescent="0.35">
      <c r="A11" s="25"/>
      <c r="B11" s="25"/>
      <c r="C11" s="32">
        <v>7</v>
      </c>
      <c r="D11" s="25" t="s">
        <v>34</v>
      </c>
      <c r="E11" s="85">
        <v>9</v>
      </c>
      <c r="F11" s="24">
        <v>175</v>
      </c>
      <c r="G11" s="224">
        <v>246</v>
      </c>
      <c r="H11" s="224">
        <v>240</v>
      </c>
      <c r="I11" s="224">
        <f t="shared" si="0"/>
        <v>486</v>
      </c>
    </row>
    <row r="12" spans="1:9" ht="21" x14ac:dyDescent="0.35">
      <c r="A12" s="25"/>
      <c r="B12" s="25"/>
      <c r="C12" s="32">
        <v>8</v>
      </c>
      <c r="D12" s="25" t="s">
        <v>39</v>
      </c>
      <c r="E12" s="85">
        <v>8</v>
      </c>
      <c r="F12" s="24">
        <v>115</v>
      </c>
      <c r="G12" s="224">
        <v>219</v>
      </c>
      <c r="H12" s="224">
        <v>200</v>
      </c>
      <c r="I12" s="224">
        <f t="shared" si="0"/>
        <v>419</v>
      </c>
    </row>
    <row r="13" spans="1:9" ht="21" x14ac:dyDescent="0.35">
      <c r="A13" s="25"/>
      <c r="B13" s="25"/>
      <c r="C13" s="32">
        <v>9</v>
      </c>
      <c r="D13" s="25" t="s">
        <v>40</v>
      </c>
      <c r="E13" s="85">
        <v>9</v>
      </c>
      <c r="F13" s="24">
        <v>218</v>
      </c>
      <c r="G13" s="224">
        <v>294</v>
      </c>
      <c r="H13" s="224">
        <v>301</v>
      </c>
      <c r="I13" s="224">
        <f t="shared" si="0"/>
        <v>595</v>
      </c>
    </row>
    <row r="14" spans="1:9" ht="21" x14ac:dyDescent="0.35">
      <c r="A14" s="25"/>
      <c r="B14" s="25"/>
      <c r="C14" s="32">
        <v>10</v>
      </c>
      <c r="D14" s="25" t="s">
        <v>18</v>
      </c>
      <c r="E14" s="85">
        <v>11</v>
      </c>
      <c r="F14" s="24">
        <v>134</v>
      </c>
      <c r="G14" s="224">
        <v>247</v>
      </c>
      <c r="H14" s="225">
        <v>245</v>
      </c>
      <c r="I14" s="224">
        <f t="shared" si="0"/>
        <v>492</v>
      </c>
    </row>
    <row r="15" spans="1:9" ht="21" x14ac:dyDescent="0.35">
      <c r="A15" s="284" t="s">
        <v>41</v>
      </c>
      <c r="B15" s="285"/>
      <c r="C15" s="36"/>
      <c r="D15" s="29"/>
      <c r="E15" s="92">
        <f>SUM(E5:E14)</f>
        <v>114</v>
      </c>
      <c r="F15" s="20">
        <f>SUM(F5:F14)</f>
        <v>1747</v>
      </c>
      <c r="G15" s="226">
        <f>SUM(G5:G14)</f>
        <v>2896</v>
      </c>
      <c r="H15" s="226">
        <f>SUM(H5:H14)</f>
        <v>2838</v>
      </c>
      <c r="I15" s="226">
        <f t="shared" si="0"/>
        <v>5734</v>
      </c>
    </row>
    <row r="16" spans="1:9" ht="21" x14ac:dyDescent="0.35">
      <c r="A16" s="26" t="s">
        <v>13</v>
      </c>
      <c r="B16" s="26" t="s">
        <v>13</v>
      </c>
      <c r="C16" s="32">
        <v>1</v>
      </c>
      <c r="D16" s="25" t="s">
        <v>13</v>
      </c>
      <c r="E16" s="85">
        <v>20</v>
      </c>
      <c r="F16" s="24">
        <v>301</v>
      </c>
      <c r="G16" s="227">
        <v>605</v>
      </c>
      <c r="H16" s="227">
        <v>612</v>
      </c>
      <c r="I16" s="224">
        <f t="shared" si="0"/>
        <v>1217</v>
      </c>
    </row>
    <row r="17" spans="1:9" ht="21" x14ac:dyDescent="0.35">
      <c r="A17" s="25"/>
      <c r="B17" s="25"/>
      <c r="C17" s="32">
        <v>2</v>
      </c>
      <c r="D17" s="25" t="s">
        <v>42</v>
      </c>
      <c r="E17" s="85">
        <v>14</v>
      </c>
      <c r="F17" s="24">
        <v>185</v>
      </c>
      <c r="G17" s="227">
        <v>376</v>
      </c>
      <c r="H17" s="227">
        <v>361</v>
      </c>
      <c r="I17" s="224">
        <f t="shared" si="0"/>
        <v>737</v>
      </c>
    </row>
    <row r="18" spans="1:9" ht="21" x14ac:dyDescent="0.35">
      <c r="A18" s="25"/>
      <c r="B18" s="25"/>
      <c r="C18" s="32">
        <v>3</v>
      </c>
      <c r="D18" s="25" t="s">
        <v>43</v>
      </c>
      <c r="E18" s="85">
        <v>13</v>
      </c>
      <c r="F18" s="24">
        <v>213</v>
      </c>
      <c r="G18" s="227">
        <v>312</v>
      </c>
      <c r="H18" s="227">
        <v>328</v>
      </c>
      <c r="I18" s="224">
        <f t="shared" si="0"/>
        <v>640</v>
      </c>
    </row>
    <row r="19" spans="1:9" ht="21" x14ac:dyDescent="0.35">
      <c r="A19" s="25"/>
      <c r="B19" s="25"/>
      <c r="C19" s="32">
        <v>4</v>
      </c>
      <c r="D19" s="25" t="s">
        <v>44</v>
      </c>
      <c r="E19" s="85">
        <v>16</v>
      </c>
      <c r="F19" s="24">
        <v>203</v>
      </c>
      <c r="G19" s="227">
        <v>369</v>
      </c>
      <c r="H19" s="227">
        <v>373</v>
      </c>
      <c r="I19" s="224">
        <f t="shared" si="0"/>
        <v>742</v>
      </c>
    </row>
    <row r="20" spans="1:9" ht="21" x14ac:dyDescent="0.35">
      <c r="A20" s="25"/>
      <c r="B20" s="25"/>
      <c r="C20" s="32">
        <v>5</v>
      </c>
      <c r="D20" s="25" t="s">
        <v>45</v>
      </c>
      <c r="E20" s="85">
        <v>10</v>
      </c>
      <c r="F20" s="24">
        <v>185</v>
      </c>
      <c r="G20" s="227">
        <v>318</v>
      </c>
      <c r="H20" s="227">
        <v>313</v>
      </c>
      <c r="I20" s="224">
        <f t="shared" si="0"/>
        <v>631</v>
      </c>
    </row>
    <row r="21" spans="1:9" ht="21" x14ac:dyDescent="0.35">
      <c r="A21" s="25"/>
      <c r="B21" s="25"/>
      <c r="C21" s="32">
        <v>6</v>
      </c>
      <c r="D21" s="25" t="s">
        <v>46</v>
      </c>
      <c r="E21" s="85">
        <v>6</v>
      </c>
      <c r="F21" s="24">
        <v>101</v>
      </c>
      <c r="G21" s="227">
        <v>152</v>
      </c>
      <c r="H21" s="227">
        <v>147</v>
      </c>
      <c r="I21" s="224">
        <f t="shared" si="0"/>
        <v>299</v>
      </c>
    </row>
    <row r="22" spans="1:9" ht="21" x14ac:dyDescent="0.35">
      <c r="A22" s="25"/>
      <c r="B22" s="25"/>
      <c r="C22" s="32">
        <v>7</v>
      </c>
      <c r="D22" s="25" t="s">
        <v>47</v>
      </c>
      <c r="E22" s="85">
        <v>16</v>
      </c>
      <c r="F22" s="24">
        <v>221</v>
      </c>
      <c r="G22" s="227">
        <v>385</v>
      </c>
      <c r="H22" s="227">
        <v>417</v>
      </c>
      <c r="I22" s="224">
        <f t="shared" si="0"/>
        <v>802</v>
      </c>
    </row>
    <row r="23" spans="1:9" ht="21" x14ac:dyDescent="0.35">
      <c r="A23" s="25"/>
      <c r="B23" s="25"/>
      <c r="C23" s="32">
        <v>8</v>
      </c>
      <c r="D23" s="25" t="s">
        <v>13</v>
      </c>
      <c r="E23" s="85">
        <v>10</v>
      </c>
      <c r="F23" s="24">
        <v>189</v>
      </c>
      <c r="G23" s="227">
        <v>333</v>
      </c>
      <c r="H23" s="227">
        <v>343</v>
      </c>
      <c r="I23" s="224">
        <f t="shared" si="0"/>
        <v>676</v>
      </c>
    </row>
    <row r="24" spans="1:9" ht="21" x14ac:dyDescent="0.35">
      <c r="A24" s="25"/>
      <c r="B24" s="25"/>
      <c r="C24" s="32">
        <v>9</v>
      </c>
      <c r="D24" s="25" t="s">
        <v>47</v>
      </c>
      <c r="E24" s="85">
        <v>11</v>
      </c>
      <c r="F24" s="24">
        <v>140</v>
      </c>
      <c r="G24" s="230">
        <v>285</v>
      </c>
      <c r="H24" s="230">
        <v>283</v>
      </c>
      <c r="I24" s="224">
        <f t="shared" si="0"/>
        <v>568</v>
      </c>
    </row>
    <row r="25" spans="1:9" ht="21" x14ac:dyDescent="0.35">
      <c r="A25" s="25"/>
      <c r="B25" s="25"/>
      <c r="C25" s="32">
        <v>10</v>
      </c>
      <c r="D25" s="25" t="s">
        <v>13</v>
      </c>
      <c r="E25" s="85">
        <v>10</v>
      </c>
      <c r="F25" s="24">
        <v>162</v>
      </c>
      <c r="G25" s="227">
        <v>374</v>
      </c>
      <c r="H25" s="227">
        <v>377</v>
      </c>
      <c r="I25" s="224">
        <f t="shared" si="0"/>
        <v>751</v>
      </c>
    </row>
    <row r="26" spans="1:9" ht="21" x14ac:dyDescent="0.35">
      <c r="A26" s="284" t="s">
        <v>41</v>
      </c>
      <c r="B26" s="285"/>
      <c r="C26" s="36"/>
      <c r="D26" s="29"/>
      <c r="E26" s="92">
        <f>SUM(E16:E25)</f>
        <v>126</v>
      </c>
      <c r="F26" s="20">
        <f>SUM(F16:F25)</f>
        <v>1900</v>
      </c>
      <c r="G26" s="226">
        <f>SUM(G16:G25)</f>
        <v>3509</v>
      </c>
      <c r="H26" s="226">
        <f>SUM(H16:H25)</f>
        <v>3554</v>
      </c>
      <c r="I26" s="226">
        <f t="shared" si="0"/>
        <v>7063</v>
      </c>
    </row>
    <row r="27" spans="1:9" ht="21" x14ac:dyDescent="0.35">
      <c r="A27" s="26" t="s">
        <v>17</v>
      </c>
      <c r="B27" s="26" t="s">
        <v>17</v>
      </c>
      <c r="C27" s="32">
        <v>1</v>
      </c>
      <c r="D27" s="25" t="s">
        <v>17</v>
      </c>
      <c r="E27" s="85">
        <v>21</v>
      </c>
      <c r="F27" s="18">
        <v>353</v>
      </c>
      <c r="G27" s="227">
        <v>562</v>
      </c>
      <c r="H27" s="227">
        <v>554</v>
      </c>
      <c r="I27" s="224">
        <f t="shared" si="0"/>
        <v>1116</v>
      </c>
    </row>
    <row r="28" spans="1:9" ht="21" x14ac:dyDescent="0.35">
      <c r="A28" s="25"/>
      <c r="B28" s="25"/>
      <c r="C28" s="32">
        <v>3</v>
      </c>
      <c r="D28" s="25" t="s">
        <v>17</v>
      </c>
      <c r="E28" s="85">
        <v>12</v>
      </c>
      <c r="F28" s="85">
        <v>199</v>
      </c>
      <c r="G28" s="227">
        <v>271</v>
      </c>
      <c r="H28" s="227">
        <v>333</v>
      </c>
      <c r="I28" s="224">
        <f t="shared" si="0"/>
        <v>604</v>
      </c>
    </row>
    <row r="29" spans="1:9" ht="21" x14ac:dyDescent="0.35">
      <c r="A29" s="25"/>
      <c r="B29" s="25"/>
      <c r="C29" s="32">
        <v>4</v>
      </c>
      <c r="D29" s="25" t="s">
        <v>48</v>
      </c>
      <c r="E29" s="85">
        <v>18</v>
      </c>
      <c r="F29" s="85">
        <v>248</v>
      </c>
      <c r="G29" s="227">
        <v>477</v>
      </c>
      <c r="H29" s="227">
        <v>458</v>
      </c>
      <c r="I29" s="224">
        <f t="shared" si="0"/>
        <v>935</v>
      </c>
    </row>
    <row r="30" spans="1:9" ht="21" x14ac:dyDescent="0.35">
      <c r="A30" s="25"/>
      <c r="B30" s="25"/>
      <c r="C30" s="32">
        <v>6</v>
      </c>
      <c r="D30" s="25" t="s">
        <v>49</v>
      </c>
      <c r="E30" s="85">
        <v>11</v>
      </c>
      <c r="F30" s="85">
        <v>159</v>
      </c>
      <c r="G30" s="227">
        <v>342</v>
      </c>
      <c r="H30" s="227">
        <v>325</v>
      </c>
      <c r="I30" s="224">
        <f t="shared" si="0"/>
        <v>667</v>
      </c>
    </row>
    <row r="31" spans="1:9" ht="21" x14ac:dyDescent="0.35">
      <c r="A31" s="25"/>
      <c r="B31" s="25"/>
      <c r="C31" s="32">
        <v>9</v>
      </c>
      <c r="D31" s="25" t="s">
        <v>17</v>
      </c>
      <c r="E31" s="85">
        <v>19</v>
      </c>
      <c r="F31" s="85">
        <v>251</v>
      </c>
      <c r="G31" s="227">
        <v>427</v>
      </c>
      <c r="H31" s="227">
        <v>409</v>
      </c>
      <c r="I31" s="224">
        <f t="shared" si="0"/>
        <v>836</v>
      </c>
    </row>
    <row r="32" spans="1:9" ht="21" x14ac:dyDescent="0.35">
      <c r="A32" s="25"/>
      <c r="B32" s="25"/>
      <c r="C32" s="32">
        <v>11</v>
      </c>
      <c r="D32" s="25" t="s">
        <v>17</v>
      </c>
      <c r="E32" s="85">
        <v>14</v>
      </c>
      <c r="F32" s="85">
        <v>196</v>
      </c>
      <c r="G32" s="227">
        <v>327</v>
      </c>
      <c r="H32" s="227">
        <v>370</v>
      </c>
      <c r="I32" s="224">
        <f t="shared" si="0"/>
        <v>697</v>
      </c>
    </row>
    <row r="33" spans="1:9" ht="21" x14ac:dyDescent="0.35">
      <c r="A33" s="31"/>
      <c r="B33" s="30"/>
      <c r="C33" s="35"/>
      <c r="D33" s="26" t="s">
        <v>11</v>
      </c>
      <c r="E33" s="92">
        <f>SUM(E27:E32)</f>
        <v>95</v>
      </c>
      <c r="F33" s="20">
        <f>SUM(F27:F32)</f>
        <v>1406</v>
      </c>
      <c r="G33" s="226">
        <f>SUM(G27:G32)</f>
        <v>2406</v>
      </c>
      <c r="H33" s="226">
        <f>SUM(H27:H32)</f>
        <v>2449</v>
      </c>
      <c r="I33" s="226">
        <f t="shared" si="0"/>
        <v>4855</v>
      </c>
    </row>
    <row r="34" spans="1:9" ht="21" x14ac:dyDescent="0.35">
      <c r="A34" s="25"/>
      <c r="B34" s="26" t="s">
        <v>50</v>
      </c>
      <c r="C34" s="32">
        <v>2</v>
      </c>
      <c r="D34" s="25" t="s">
        <v>50</v>
      </c>
      <c r="E34" s="85">
        <v>24</v>
      </c>
      <c r="F34" s="85">
        <v>250</v>
      </c>
      <c r="G34" s="227">
        <v>512</v>
      </c>
      <c r="H34" s="227">
        <v>448</v>
      </c>
      <c r="I34" s="224">
        <f t="shared" si="0"/>
        <v>960</v>
      </c>
    </row>
    <row r="35" spans="1:9" ht="21" x14ac:dyDescent="0.35">
      <c r="A35" s="25"/>
      <c r="B35" s="25"/>
      <c r="C35" s="32">
        <v>5</v>
      </c>
      <c r="D35" s="25" t="s">
        <v>51</v>
      </c>
      <c r="E35" s="85">
        <v>12</v>
      </c>
      <c r="F35" s="85">
        <v>108</v>
      </c>
      <c r="G35" s="230">
        <v>208</v>
      </c>
      <c r="H35" s="230">
        <v>204</v>
      </c>
      <c r="I35" s="224">
        <f t="shared" si="0"/>
        <v>412</v>
      </c>
    </row>
    <row r="36" spans="1:9" ht="21" x14ac:dyDescent="0.35">
      <c r="A36" s="25"/>
      <c r="B36" s="25"/>
      <c r="C36" s="32">
        <v>7</v>
      </c>
      <c r="D36" s="25" t="s">
        <v>235</v>
      </c>
      <c r="E36" s="85">
        <v>9</v>
      </c>
      <c r="F36" s="85">
        <v>115</v>
      </c>
      <c r="G36" s="230">
        <v>223</v>
      </c>
      <c r="H36" s="230">
        <v>195</v>
      </c>
      <c r="I36" s="224">
        <f t="shared" si="0"/>
        <v>418</v>
      </c>
    </row>
    <row r="37" spans="1:9" ht="21" x14ac:dyDescent="0.35">
      <c r="A37" s="25"/>
      <c r="B37" s="25"/>
      <c r="C37" s="32">
        <v>8</v>
      </c>
      <c r="D37" s="25" t="s">
        <v>234</v>
      </c>
      <c r="E37" s="85">
        <v>12</v>
      </c>
      <c r="F37" s="85">
        <v>149</v>
      </c>
      <c r="G37" s="230">
        <v>241</v>
      </c>
      <c r="H37" s="230">
        <v>260</v>
      </c>
      <c r="I37" s="224">
        <f t="shared" si="0"/>
        <v>501</v>
      </c>
    </row>
    <row r="38" spans="1:9" ht="21" x14ac:dyDescent="0.35">
      <c r="A38" s="25"/>
      <c r="B38" s="25"/>
      <c r="C38" s="32">
        <v>10</v>
      </c>
      <c r="D38" s="25" t="s">
        <v>52</v>
      </c>
      <c r="E38" s="85">
        <v>9</v>
      </c>
      <c r="F38" s="85">
        <v>115</v>
      </c>
      <c r="G38" s="227">
        <v>204</v>
      </c>
      <c r="H38" s="227">
        <v>186</v>
      </c>
      <c r="I38" s="224">
        <f t="shared" si="0"/>
        <v>390</v>
      </c>
    </row>
    <row r="39" spans="1:9" ht="21" x14ac:dyDescent="0.35">
      <c r="A39" s="33"/>
      <c r="B39" s="30"/>
      <c r="C39" s="34"/>
      <c r="D39" s="29" t="s">
        <v>11</v>
      </c>
      <c r="E39" s="92">
        <f>SUM(E34:E38)</f>
        <v>66</v>
      </c>
      <c r="F39" s="20">
        <f>SUM(F34:F38)</f>
        <v>737</v>
      </c>
      <c r="G39" s="226">
        <f>SUM(G34:G38)</f>
        <v>1388</v>
      </c>
      <c r="H39" s="226">
        <f>SUM(H34:H38)</f>
        <v>1293</v>
      </c>
      <c r="I39" s="226">
        <f t="shared" si="0"/>
        <v>2681</v>
      </c>
    </row>
    <row r="40" spans="1:9" ht="21" x14ac:dyDescent="0.35">
      <c r="A40" s="23" t="s">
        <v>41</v>
      </c>
      <c r="B40" s="22"/>
      <c r="C40" s="36"/>
      <c r="D40" s="29"/>
      <c r="E40" s="92">
        <f>E33+E39</f>
        <v>161</v>
      </c>
      <c r="F40" s="115">
        <f>F33+F39</f>
        <v>2143</v>
      </c>
      <c r="G40" s="228">
        <f>G33+G39</f>
        <v>3794</v>
      </c>
      <c r="H40" s="228">
        <f>H33+H39</f>
        <v>3742</v>
      </c>
      <c r="I40" s="228">
        <f>I33+I39</f>
        <v>7536</v>
      </c>
    </row>
    <row r="41" spans="1:9" ht="21" x14ac:dyDescent="0.35">
      <c r="A41" s="26" t="s">
        <v>14</v>
      </c>
      <c r="B41" s="26" t="s">
        <v>14</v>
      </c>
      <c r="C41" s="32">
        <v>1</v>
      </c>
      <c r="D41" s="25" t="s">
        <v>14</v>
      </c>
      <c r="E41" s="85">
        <v>14</v>
      </c>
      <c r="F41" s="24">
        <v>167</v>
      </c>
      <c r="G41" s="230">
        <v>250</v>
      </c>
      <c r="H41" s="227">
        <v>212</v>
      </c>
      <c r="I41" s="224">
        <f t="shared" ref="I41:I59" si="1">SUM(G41:H41)</f>
        <v>462</v>
      </c>
    </row>
    <row r="42" spans="1:9" ht="21" x14ac:dyDescent="0.35">
      <c r="A42" s="25"/>
      <c r="B42" s="25"/>
      <c r="C42" s="32">
        <v>2</v>
      </c>
      <c r="D42" s="25" t="s">
        <v>53</v>
      </c>
      <c r="E42" s="85">
        <v>13</v>
      </c>
      <c r="F42" s="24">
        <v>154</v>
      </c>
      <c r="G42" s="227">
        <v>246</v>
      </c>
      <c r="H42" s="227">
        <v>238</v>
      </c>
      <c r="I42" s="224">
        <f t="shared" si="1"/>
        <v>484</v>
      </c>
    </row>
    <row r="43" spans="1:9" ht="21" x14ac:dyDescent="0.35">
      <c r="A43" s="25"/>
      <c r="B43" s="25"/>
      <c r="C43" s="32">
        <v>3</v>
      </c>
      <c r="D43" s="25" t="s">
        <v>54</v>
      </c>
      <c r="E43" s="85">
        <v>7</v>
      </c>
      <c r="F43" s="24">
        <v>79</v>
      </c>
      <c r="G43" s="227">
        <v>130</v>
      </c>
      <c r="H43" s="227">
        <v>141</v>
      </c>
      <c r="I43" s="224">
        <f t="shared" si="1"/>
        <v>271</v>
      </c>
    </row>
    <row r="44" spans="1:9" ht="21" x14ac:dyDescent="0.35">
      <c r="A44" s="25"/>
      <c r="B44" s="25"/>
      <c r="C44" s="32">
        <v>4</v>
      </c>
      <c r="D44" s="25" t="s">
        <v>55</v>
      </c>
      <c r="E44" s="85">
        <v>15</v>
      </c>
      <c r="F44" s="24">
        <v>215</v>
      </c>
      <c r="G44" s="227">
        <v>330</v>
      </c>
      <c r="H44" s="227">
        <v>326</v>
      </c>
      <c r="I44" s="224">
        <f t="shared" si="1"/>
        <v>656</v>
      </c>
    </row>
    <row r="45" spans="1:9" ht="21" x14ac:dyDescent="0.35">
      <c r="A45" s="25"/>
      <c r="B45" s="25"/>
      <c r="C45" s="32">
        <v>5</v>
      </c>
      <c r="D45" s="25" t="s">
        <v>56</v>
      </c>
      <c r="E45" s="85">
        <v>9</v>
      </c>
      <c r="F45" s="24">
        <v>119</v>
      </c>
      <c r="G45" s="227">
        <v>244</v>
      </c>
      <c r="H45" s="227">
        <v>222</v>
      </c>
      <c r="I45" s="224">
        <f t="shared" si="1"/>
        <v>466</v>
      </c>
    </row>
    <row r="46" spans="1:9" ht="21" x14ac:dyDescent="0.35">
      <c r="A46" s="25"/>
      <c r="B46" s="25"/>
      <c r="C46" s="32">
        <v>6</v>
      </c>
      <c r="D46" s="25" t="s">
        <v>57</v>
      </c>
      <c r="E46" s="85">
        <v>18</v>
      </c>
      <c r="F46" s="24">
        <v>258</v>
      </c>
      <c r="G46" s="227">
        <v>406</v>
      </c>
      <c r="H46" s="227">
        <v>403</v>
      </c>
      <c r="I46" s="224">
        <f t="shared" si="1"/>
        <v>809</v>
      </c>
    </row>
    <row r="47" spans="1:9" ht="21" x14ac:dyDescent="0.35">
      <c r="A47" s="23" t="s">
        <v>41</v>
      </c>
      <c r="B47" s="22"/>
      <c r="C47" s="36"/>
      <c r="D47" s="29"/>
      <c r="E47" s="92">
        <f>SUM(E41:E46)</f>
        <v>76</v>
      </c>
      <c r="F47" s="94">
        <f>SUM(F41:F46)</f>
        <v>992</v>
      </c>
      <c r="G47" s="229">
        <f>SUM(G41:G46)</f>
        <v>1606</v>
      </c>
      <c r="H47" s="229">
        <f>SUM(H41:H46)</f>
        <v>1542</v>
      </c>
      <c r="I47" s="226">
        <f t="shared" si="1"/>
        <v>3148</v>
      </c>
    </row>
    <row r="48" spans="1:9" ht="21" x14ac:dyDescent="0.35">
      <c r="A48" s="26" t="s">
        <v>23</v>
      </c>
      <c r="B48" s="26" t="s">
        <v>23</v>
      </c>
      <c r="C48" s="32">
        <v>1</v>
      </c>
      <c r="D48" s="25" t="s">
        <v>23</v>
      </c>
      <c r="E48" s="85">
        <v>18</v>
      </c>
      <c r="F48" s="85">
        <v>196</v>
      </c>
      <c r="G48" s="224">
        <v>319</v>
      </c>
      <c r="H48" s="224">
        <v>335</v>
      </c>
      <c r="I48" s="224">
        <f t="shared" si="1"/>
        <v>654</v>
      </c>
    </row>
    <row r="49" spans="1:9" ht="21" x14ac:dyDescent="0.35">
      <c r="A49" s="25"/>
      <c r="B49" s="25"/>
      <c r="C49" s="32">
        <v>2</v>
      </c>
      <c r="D49" s="25" t="s">
        <v>23</v>
      </c>
      <c r="E49" s="85">
        <v>15</v>
      </c>
      <c r="F49" s="85">
        <v>223</v>
      </c>
      <c r="G49" s="224">
        <v>300</v>
      </c>
      <c r="H49" s="224">
        <v>318</v>
      </c>
      <c r="I49" s="224">
        <f t="shared" si="1"/>
        <v>618</v>
      </c>
    </row>
    <row r="50" spans="1:9" ht="21" x14ac:dyDescent="0.35">
      <c r="A50" s="25"/>
      <c r="B50" s="25"/>
      <c r="C50" s="32">
        <v>4</v>
      </c>
      <c r="D50" s="25" t="s">
        <v>58</v>
      </c>
      <c r="E50" s="85">
        <v>19</v>
      </c>
      <c r="F50" s="85">
        <v>333</v>
      </c>
      <c r="G50" s="230">
        <v>517</v>
      </c>
      <c r="H50" s="227">
        <v>435</v>
      </c>
      <c r="I50" s="224">
        <f t="shared" si="1"/>
        <v>952</v>
      </c>
    </row>
    <row r="51" spans="1:9" ht="21" x14ac:dyDescent="0.35">
      <c r="A51" s="25"/>
      <c r="B51" s="25"/>
      <c r="C51" s="32">
        <v>7</v>
      </c>
      <c r="D51" s="25" t="s">
        <v>59</v>
      </c>
      <c r="E51" s="85">
        <v>7</v>
      </c>
      <c r="F51" s="85">
        <v>90</v>
      </c>
      <c r="G51" s="227">
        <v>182</v>
      </c>
      <c r="H51" s="227">
        <v>185</v>
      </c>
      <c r="I51" s="224">
        <f t="shared" si="1"/>
        <v>367</v>
      </c>
    </row>
    <row r="52" spans="1:9" ht="21" x14ac:dyDescent="0.35">
      <c r="A52" s="25"/>
      <c r="B52" s="25"/>
      <c r="C52" s="32">
        <v>9</v>
      </c>
      <c r="D52" s="25" t="s">
        <v>60</v>
      </c>
      <c r="E52" s="85">
        <v>19</v>
      </c>
      <c r="F52" s="85">
        <v>254</v>
      </c>
      <c r="G52" s="227">
        <v>384</v>
      </c>
      <c r="H52" s="227">
        <v>387</v>
      </c>
      <c r="I52" s="224">
        <f t="shared" si="1"/>
        <v>771</v>
      </c>
    </row>
    <row r="53" spans="1:9" ht="21" x14ac:dyDescent="0.35">
      <c r="A53" s="25"/>
      <c r="B53" s="25"/>
      <c r="C53" s="32">
        <v>10</v>
      </c>
      <c r="D53" s="25" t="s">
        <v>23</v>
      </c>
      <c r="E53" s="85">
        <v>15</v>
      </c>
      <c r="F53" s="85">
        <v>190</v>
      </c>
      <c r="G53" s="227">
        <v>343</v>
      </c>
      <c r="H53" s="227">
        <v>305</v>
      </c>
      <c r="I53" s="224">
        <f t="shared" si="1"/>
        <v>648</v>
      </c>
    </row>
    <row r="54" spans="1:9" ht="21" x14ac:dyDescent="0.35">
      <c r="A54" s="31"/>
      <c r="B54" s="30"/>
      <c r="C54" s="35"/>
      <c r="D54" s="26" t="s">
        <v>11</v>
      </c>
      <c r="E54" s="92">
        <f>SUM(E48:E53)</f>
        <v>93</v>
      </c>
      <c r="F54" s="115">
        <f>SUM(F48:F53)</f>
        <v>1286</v>
      </c>
      <c r="G54" s="228">
        <f>SUM(G48:G53)</f>
        <v>2045</v>
      </c>
      <c r="H54" s="228">
        <f>SUM(H48:H53)</f>
        <v>1965</v>
      </c>
      <c r="I54" s="226">
        <f t="shared" si="1"/>
        <v>4010</v>
      </c>
    </row>
    <row r="55" spans="1:9" ht="21" x14ac:dyDescent="0.35">
      <c r="A55" s="25"/>
      <c r="B55" s="26" t="s">
        <v>61</v>
      </c>
      <c r="C55" s="32">
        <v>3</v>
      </c>
      <c r="D55" s="25" t="s">
        <v>62</v>
      </c>
      <c r="E55" s="85">
        <v>11</v>
      </c>
      <c r="F55" s="85">
        <v>237</v>
      </c>
      <c r="G55" s="227">
        <v>306</v>
      </c>
      <c r="H55" s="227">
        <v>255</v>
      </c>
      <c r="I55" s="224">
        <f t="shared" si="1"/>
        <v>561</v>
      </c>
    </row>
    <row r="56" spans="1:9" ht="21" x14ac:dyDescent="0.35">
      <c r="A56" s="25"/>
      <c r="B56" s="25"/>
      <c r="C56" s="32">
        <v>5</v>
      </c>
      <c r="D56" s="25" t="s">
        <v>63</v>
      </c>
      <c r="E56" s="85">
        <v>15</v>
      </c>
      <c r="F56" s="85">
        <v>293</v>
      </c>
      <c r="G56" s="227">
        <v>423</v>
      </c>
      <c r="H56" s="227">
        <v>423</v>
      </c>
      <c r="I56" s="224">
        <f t="shared" si="1"/>
        <v>846</v>
      </c>
    </row>
    <row r="57" spans="1:9" ht="21" x14ac:dyDescent="0.35">
      <c r="A57" s="25"/>
      <c r="B57" s="25"/>
      <c r="C57" s="32">
        <v>6</v>
      </c>
      <c r="D57" s="25" t="s">
        <v>64</v>
      </c>
      <c r="E57" s="85">
        <v>12</v>
      </c>
      <c r="F57" s="85">
        <v>230</v>
      </c>
      <c r="G57" s="230">
        <v>387</v>
      </c>
      <c r="H57" s="230">
        <v>384</v>
      </c>
      <c r="I57" s="224">
        <f t="shared" si="1"/>
        <v>771</v>
      </c>
    </row>
    <row r="58" spans="1:9" ht="21" x14ac:dyDescent="0.35">
      <c r="A58" s="25"/>
      <c r="B58" s="25"/>
      <c r="C58" s="32">
        <v>8</v>
      </c>
      <c r="D58" s="25" t="s">
        <v>65</v>
      </c>
      <c r="E58" s="85">
        <v>16</v>
      </c>
      <c r="F58" s="85">
        <v>269</v>
      </c>
      <c r="G58" s="230">
        <v>396</v>
      </c>
      <c r="H58" s="230">
        <v>335</v>
      </c>
      <c r="I58" s="224">
        <f t="shared" si="1"/>
        <v>731</v>
      </c>
    </row>
    <row r="59" spans="1:9" ht="21" x14ac:dyDescent="0.35">
      <c r="A59" s="31"/>
      <c r="B59" s="30"/>
      <c r="C59" s="35"/>
      <c r="D59" s="26" t="s">
        <v>11</v>
      </c>
      <c r="E59" s="92">
        <f>SUM(E55:E58)</f>
        <v>54</v>
      </c>
      <c r="F59" s="115">
        <f>SUM(F55:F58)</f>
        <v>1029</v>
      </c>
      <c r="G59" s="228">
        <f>SUM(G55:G58)</f>
        <v>1512</v>
      </c>
      <c r="H59" s="228">
        <f>SUM(H55:H58)</f>
        <v>1397</v>
      </c>
      <c r="I59" s="226">
        <f t="shared" si="1"/>
        <v>2909</v>
      </c>
    </row>
    <row r="60" spans="1:9" ht="21" x14ac:dyDescent="0.35">
      <c r="A60" s="284" t="s">
        <v>41</v>
      </c>
      <c r="B60" s="285"/>
      <c r="C60" s="286"/>
      <c r="D60" s="26"/>
      <c r="E60" s="92">
        <f>E59+E54</f>
        <v>147</v>
      </c>
      <c r="F60" s="115">
        <f>F59+F54</f>
        <v>2315</v>
      </c>
      <c r="G60" s="228">
        <f>G54+G59</f>
        <v>3557</v>
      </c>
      <c r="H60" s="228">
        <f>H54+H59</f>
        <v>3362</v>
      </c>
      <c r="I60" s="228">
        <f>I54+I59</f>
        <v>6919</v>
      </c>
    </row>
    <row r="61" spans="1:9" ht="21" x14ac:dyDescent="0.35">
      <c r="A61" s="26" t="s">
        <v>12</v>
      </c>
      <c r="B61" s="26" t="s">
        <v>12</v>
      </c>
      <c r="C61" s="32">
        <v>1</v>
      </c>
      <c r="D61" s="25" t="s">
        <v>66</v>
      </c>
      <c r="E61" s="90">
        <v>13</v>
      </c>
      <c r="F61" s="85">
        <v>163</v>
      </c>
      <c r="G61" s="227">
        <v>287</v>
      </c>
      <c r="H61" s="227">
        <v>277</v>
      </c>
      <c r="I61" s="224">
        <f t="shared" ref="I61:I112" si="2">SUM(G61:H61)</f>
        <v>564</v>
      </c>
    </row>
    <row r="62" spans="1:9" ht="21" x14ac:dyDescent="0.35">
      <c r="A62" s="25"/>
      <c r="B62" s="25"/>
      <c r="C62" s="32">
        <v>2</v>
      </c>
      <c r="D62" s="25" t="s">
        <v>67</v>
      </c>
      <c r="E62" s="90">
        <v>17</v>
      </c>
      <c r="F62" s="85">
        <v>204</v>
      </c>
      <c r="G62" s="227">
        <v>346</v>
      </c>
      <c r="H62" s="227">
        <v>387</v>
      </c>
      <c r="I62" s="224">
        <f t="shared" si="2"/>
        <v>733</v>
      </c>
    </row>
    <row r="63" spans="1:9" ht="21" x14ac:dyDescent="0.35">
      <c r="A63" s="25"/>
      <c r="B63" s="25"/>
      <c r="C63" s="32">
        <v>3</v>
      </c>
      <c r="D63" s="25" t="s">
        <v>68</v>
      </c>
      <c r="E63" s="90">
        <v>15</v>
      </c>
      <c r="F63" s="85">
        <v>155</v>
      </c>
      <c r="G63" s="227">
        <v>309</v>
      </c>
      <c r="H63" s="227">
        <v>307</v>
      </c>
      <c r="I63" s="224">
        <f t="shared" si="2"/>
        <v>616</v>
      </c>
    </row>
    <row r="64" spans="1:9" ht="21" x14ac:dyDescent="0.35">
      <c r="A64" s="25"/>
      <c r="B64" s="25"/>
      <c r="C64" s="32">
        <v>4</v>
      </c>
      <c r="D64" s="25" t="s">
        <v>69</v>
      </c>
      <c r="E64" s="90">
        <v>10</v>
      </c>
      <c r="F64" s="85">
        <v>109</v>
      </c>
      <c r="G64" s="227">
        <v>200</v>
      </c>
      <c r="H64" s="227">
        <v>182</v>
      </c>
      <c r="I64" s="224">
        <f t="shared" si="2"/>
        <v>382</v>
      </c>
    </row>
    <row r="65" spans="1:9" ht="21" x14ac:dyDescent="0.35">
      <c r="A65" s="25"/>
      <c r="B65" s="25"/>
      <c r="C65" s="32">
        <v>6</v>
      </c>
      <c r="D65" s="25" t="s">
        <v>70</v>
      </c>
      <c r="E65" s="90">
        <v>14</v>
      </c>
      <c r="F65" s="85">
        <v>228</v>
      </c>
      <c r="G65" s="227">
        <v>306</v>
      </c>
      <c r="H65" s="227">
        <v>294</v>
      </c>
      <c r="I65" s="224">
        <f t="shared" si="2"/>
        <v>600</v>
      </c>
    </row>
    <row r="66" spans="1:9" ht="21" x14ac:dyDescent="0.35">
      <c r="A66" s="25"/>
      <c r="B66" s="25"/>
      <c r="C66" s="32">
        <v>7</v>
      </c>
      <c r="D66" s="25" t="s">
        <v>12</v>
      </c>
      <c r="E66" s="90">
        <v>12</v>
      </c>
      <c r="F66" s="85">
        <v>122</v>
      </c>
      <c r="G66" s="227">
        <v>190</v>
      </c>
      <c r="H66" s="227">
        <v>220</v>
      </c>
      <c r="I66" s="224">
        <f t="shared" si="2"/>
        <v>410</v>
      </c>
    </row>
    <row r="67" spans="1:9" ht="21" x14ac:dyDescent="0.35">
      <c r="A67" s="25"/>
      <c r="B67" s="25"/>
      <c r="C67" s="32">
        <v>8</v>
      </c>
      <c r="D67" s="25" t="s">
        <v>71</v>
      </c>
      <c r="E67" s="90">
        <v>7</v>
      </c>
      <c r="F67" s="85">
        <v>55</v>
      </c>
      <c r="G67" s="227">
        <v>110</v>
      </c>
      <c r="H67" s="227">
        <v>104</v>
      </c>
      <c r="I67" s="224">
        <f t="shared" si="2"/>
        <v>214</v>
      </c>
    </row>
    <row r="68" spans="1:9" ht="21" x14ac:dyDescent="0.35">
      <c r="A68" s="25"/>
      <c r="B68" s="25"/>
      <c r="C68" s="32">
        <v>13</v>
      </c>
      <c r="D68" s="25" t="s">
        <v>67</v>
      </c>
      <c r="E68" s="90">
        <v>11</v>
      </c>
      <c r="F68" s="85">
        <v>120</v>
      </c>
      <c r="G68" s="227">
        <v>260</v>
      </c>
      <c r="H68" s="227">
        <v>222</v>
      </c>
      <c r="I68" s="224">
        <f t="shared" si="2"/>
        <v>482</v>
      </c>
    </row>
    <row r="69" spans="1:9" ht="21" x14ac:dyDescent="0.35">
      <c r="A69" s="25"/>
      <c r="B69" s="25"/>
      <c r="C69" s="32">
        <v>14</v>
      </c>
      <c r="D69" s="25" t="s">
        <v>67</v>
      </c>
      <c r="E69" s="90">
        <v>16</v>
      </c>
      <c r="F69" s="85">
        <v>182</v>
      </c>
      <c r="G69" s="227">
        <v>377</v>
      </c>
      <c r="H69" s="227">
        <v>386</v>
      </c>
      <c r="I69" s="224">
        <f t="shared" si="2"/>
        <v>763</v>
      </c>
    </row>
    <row r="70" spans="1:9" ht="21" x14ac:dyDescent="0.35">
      <c r="A70" s="25"/>
      <c r="B70" s="25"/>
      <c r="C70" s="32">
        <v>15</v>
      </c>
      <c r="D70" s="25" t="s">
        <v>72</v>
      </c>
      <c r="E70" s="90">
        <v>12</v>
      </c>
      <c r="F70" s="85">
        <v>158</v>
      </c>
      <c r="G70" s="227">
        <v>288</v>
      </c>
      <c r="H70" s="227">
        <v>300</v>
      </c>
      <c r="I70" s="224">
        <f t="shared" si="2"/>
        <v>588</v>
      </c>
    </row>
    <row r="71" spans="1:9" ht="21" x14ac:dyDescent="0.35">
      <c r="A71" s="25"/>
      <c r="B71" s="25"/>
      <c r="C71" s="32">
        <v>16</v>
      </c>
      <c r="D71" s="25" t="s">
        <v>70</v>
      </c>
      <c r="E71" s="90">
        <v>11</v>
      </c>
      <c r="F71" s="85">
        <v>132</v>
      </c>
      <c r="G71" s="227">
        <v>250</v>
      </c>
      <c r="H71" s="227">
        <v>239</v>
      </c>
      <c r="I71" s="224">
        <f t="shared" si="2"/>
        <v>489</v>
      </c>
    </row>
    <row r="72" spans="1:9" ht="21" x14ac:dyDescent="0.35">
      <c r="A72" s="31"/>
      <c r="B72" s="30"/>
      <c r="C72" s="35"/>
      <c r="D72" s="26" t="s">
        <v>11</v>
      </c>
      <c r="E72" s="92">
        <f>SUM(E61:E71)</f>
        <v>138</v>
      </c>
      <c r="F72" s="115">
        <f>SUM(F61:F71)</f>
        <v>1628</v>
      </c>
      <c r="G72" s="228">
        <f>SUM(G61:G71)</f>
        <v>2923</v>
      </c>
      <c r="H72" s="228">
        <f>SUM(H61:H71)</f>
        <v>2918</v>
      </c>
      <c r="I72" s="226">
        <f t="shared" si="2"/>
        <v>5841</v>
      </c>
    </row>
    <row r="73" spans="1:9" ht="21" x14ac:dyDescent="0.35">
      <c r="A73" s="25"/>
      <c r="B73" s="26" t="s">
        <v>73</v>
      </c>
      <c r="C73" s="32">
        <v>5</v>
      </c>
      <c r="D73" s="25" t="s">
        <v>233</v>
      </c>
      <c r="E73" s="90">
        <v>16</v>
      </c>
      <c r="F73" s="85">
        <v>206</v>
      </c>
      <c r="G73" s="227">
        <v>427</v>
      </c>
      <c r="H73" s="227">
        <v>420</v>
      </c>
      <c r="I73" s="224">
        <f t="shared" si="2"/>
        <v>847</v>
      </c>
    </row>
    <row r="74" spans="1:9" ht="21" x14ac:dyDescent="0.35">
      <c r="A74" s="25"/>
      <c r="B74" s="25"/>
      <c r="C74" s="32">
        <v>9</v>
      </c>
      <c r="D74" s="25" t="s">
        <v>73</v>
      </c>
      <c r="E74" s="90">
        <v>10</v>
      </c>
      <c r="F74" s="85">
        <v>117</v>
      </c>
      <c r="G74" s="227">
        <v>190</v>
      </c>
      <c r="H74" s="227">
        <v>194</v>
      </c>
      <c r="I74" s="224">
        <f t="shared" si="2"/>
        <v>384</v>
      </c>
    </row>
    <row r="75" spans="1:9" ht="21" x14ac:dyDescent="0.35">
      <c r="A75" s="25"/>
      <c r="B75" s="25"/>
      <c r="C75" s="32">
        <v>10</v>
      </c>
      <c r="D75" s="25" t="s">
        <v>74</v>
      </c>
      <c r="E75" s="90">
        <v>16</v>
      </c>
      <c r="F75" s="85">
        <v>224</v>
      </c>
      <c r="G75" s="227">
        <v>393</v>
      </c>
      <c r="H75" s="227">
        <v>399</v>
      </c>
      <c r="I75" s="224">
        <f t="shared" si="2"/>
        <v>792</v>
      </c>
    </row>
    <row r="76" spans="1:9" ht="21" x14ac:dyDescent="0.35">
      <c r="A76" s="25"/>
      <c r="B76" s="25"/>
      <c r="C76" s="32">
        <v>11</v>
      </c>
      <c r="D76" s="25" t="s">
        <v>75</v>
      </c>
      <c r="E76" s="90">
        <v>6</v>
      </c>
      <c r="F76" s="85">
        <v>77</v>
      </c>
      <c r="G76" s="227">
        <v>153</v>
      </c>
      <c r="H76" s="227">
        <v>158</v>
      </c>
      <c r="I76" s="224">
        <f t="shared" si="2"/>
        <v>311</v>
      </c>
    </row>
    <row r="77" spans="1:9" ht="21" x14ac:dyDescent="0.35">
      <c r="A77" s="25"/>
      <c r="B77" s="25"/>
      <c r="C77" s="32">
        <v>12</v>
      </c>
      <c r="D77" s="25" t="s">
        <v>76</v>
      </c>
      <c r="E77" s="90">
        <v>10</v>
      </c>
      <c r="F77" s="85">
        <v>115</v>
      </c>
      <c r="G77" s="230">
        <v>227</v>
      </c>
      <c r="H77" s="227">
        <v>228</v>
      </c>
      <c r="I77" s="224">
        <f t="shared" si="2"/>
        <v>455</v>
      </c>
    </row>
    <row r="78" spans="1:9" ht="21" x14ac:dyDescent="0.35">
      <c r="A78" s="31"/>
      <c r="B78" s="30"/>
      <c r="C78" s="35"/>
      <c r="D78" s="26" t="s">
        <v>11</v>
      </c>
      <c r="E78" s="92">
        <f>SUM(E73:E77)</f>
        <v>58</v>
      </c>
      <c r="F78" s="93">
        <f>SUM(F73:F77)</f>
        <v>739</v>
      </c>
      <c r="G78" s="228">
        <f>SUM(G73:G77)</f>
        <v>1390</v>
      </c>
      <c r="H78" s="228">
        <f>SUM(H73:H77)</f>
        <v>1399</v>
      </c>
      <c r="I78" s="226">
        <f t="shared" si="2"/>
        <v>2789</v>
      </c>
    </row>
    <row r="79" spans="1:9" ht="21" x14ac:dyDescent="0.35">
      <c r="A79" s="23" t="s">
        <v>41</v>
      </c>
      <c r="B79" s="22"/>
      <c r="C79" s="36"/>
      <c r="D79" s="21"/>
      <c r="E79" s="92">
        <f>E72+E78</f>
        <v>196</v>
      </c>
      <c r="F79" s="115">
        <f>F72+F78</f>
        <v>2367</v>
      </c>
      <c r="G79" s="228">
        <f>G72+G78</f>
        <v>4313</v>
      </c>
      <c r="H79" s="228">
        <f>H72+H78</f>
        <v>4317</v>
      </c>
      <c r="I79" s="228">
        <f t="shared" si="2"/>
        <v>8630</v>
      </c>
    </row>
    <row r="80" spans="1:9" ht="21" x14ac:dyDescent="0.35">
      <c r="A80" s="26" t="s">
        <v>15</v>
      </c>
      <c r="B80" s="26" t="s">
        <v>15</v>
      </c>
      <c r="C80" s="32">
        <v>1</v>
      </c>
      <c r="D80" s="25" t="s">
        <v>15</v>
      </c>
      <c r="E80" s="85">
        <v>21</v>
      </c>
      <c r="F80" s="24">
        <v>309</v>
      </c>
      <c r="G80" s="224">
        <v>441</v>
      </c>
      <c r="H80" s="224">
        <v>500</v>
      </c>
      <c r="I80" s="224">
        <f t="shared" si="2"/>
        <v>941</v>
      </c>
    </row>
    <row r="81" spans="1:9" ht="21" x14ac:dyDescent="0.35">
      <c r="A81" s="25"/>
      <c r="B81" s="25"/>
      <c r="C81" s="32">
        <v>2</v>
      </c>
      <c r="D81" s="25" t="s">
        <v>77</v>
      </c>
      <c r="E81" s="85">
        <v>14</v>
      </c>
      <c r="F81" s="24">
        <v>278</v>
      </c>
      <c r="G81" s="224">
        <v>471</v>
      </c>
      <c r="H81" s="224">
        <v>461</v>
      </c>
      <c r="I81" s="224">
        <f t="shared" si="2"/>
        <v>932</v>
      </c>
    </row>
    <row r="82" spans="1:9" ht="21" x14ac:dyDescent="0.35">
      <c r="A82" s="25"/>
      <c r="B82" s="25"/>
      <c r="C82" s="32">
        <v>3</v>
      </c>
      <c r="D82" s="25" t="s">
        <v>78</v>
      </c>
      <c r="E82" s="85">
        <v>6</v>
      </c>
      <c r="F82" s="24">
        <v>82</v>
      </c>
      <c r="G82" s="224">
        <v>145</v>
      </c>
      <c r="H82" s="224">
        <v>140</v>
      </c>
      <c r="I82" s="224">
        <f t="shared" si="2"/>
        <v>285</v>
      </c>
    </row>
    <row r="83" spans="1:9" ht="21" x14ac:dyDescent="0.35">
      <c r="A83" s="25"/>
      <c r="B83" s="25"/>
      <c r="C83" s="32">
        <v>4</v>
      </c>
      <c r="D83" s="25" t="s">
        <v>77</v>
      </c>
      <c r="E83" s="85">
        <v>18</v>
      </c>
      <c r="F83" s="24">
        <v>239</v>
      </c>
      <c r="G83" s="224">
        <v>404</v>
      </c>
      <c r="H83" s="224">
        <v>418</v>
      </c>
      <c r="I83" s="224">
        <f t="shared" si="2"/>
        <v>822</v>
      </c>
    </row>
    <row r="84" spans="1:9" ht="21" x14ac:dyDescent="0.35">
      <c r="A84" s="25"/>
      <c r="B84" s="25"/>
      <c r="C84" s="32">
        <v>5</v>
      </c>
      <c r="D84" s="25" t="s">
        <v>15</v>
      </c>
      <c r="E84" s="85">
        <v>19</v>
      </c>
      <c r="F84" s="24">
        <v>285</v>
      </c>
      <c r="G84" s="224">
        <v>440</v>
      </c>
      <c r="H84" s="224">
        <v>490</v>
      </c>
      <c r="I84" s="224">
        <f t="shared" si="2"/>
        <v>930</v>
      </c>
    </row>
    <row r="85" spans="1:9" ht="21" x14ac:dyDescent="0.35">
      <c r="A85" s="25"/>
      <c r="B85" s="25"/>
      <c r="C85" s="32">
        <v>6</v>
      </c>
      <c r="D85" s="25" t="s">
        <v>79</v>
      </c>
      <c r="E85" s="85">
        <v>11</v>
      </c>
      <c r="F85" s="24">
        <v>182</v>
      </c>
      <c r="G85" s="232">
        <v>285</v>
      </c>
      <c r="H85" s="224">
        <v>268</v>
      </c>
      <c r="I85" s="224">
        <f t="shared" si="2"/>
        <v>553</v>
      </c>
    </row>
    <row r="86" spans="1:9" ht="21" x14ac:dyDescent="0.35">
      <c r="A86" s="25"/>
      <c r="B86" s="25"/>
      <c r="C86" s="32">
        <v>7</v>
      </c>
      <c r="D86" s="25" t="s">
        <v>78</v>
      </c>
      <c r="E86" s="85">
        <v>14</v>
      </c>
      <c r="F86" s="24">
        <v>187</v>
      </c>
      <c r="G86" s="224">
        <v>315</v>
      </c>
      <c r="H86" s="224">
        <v>326</v>
      </c>
      <c r="I86" s="224">
        <f t="shared" si="2"/>
        <v>641</v>
      </c>
    </row>
    <row r="87" spans="1:9" ht="21" x14ac:dyDescent="0.35">
      <c r="A87" s="25"/>
      <c r="B87" s="25"/>
      <c r="C87" s="32">
        <v>8</v>
      </c>
      <c r="D87" s="25" t="s">
        <v>77</v>
      </c>
      <c r="E87" s="85">
        <v>10</v>
      </c>
      <c r="F87" s="24">
        <v>184</v>
      </c>
      <c r="G87" s="224">
        <v>277</v>
      </c>
      <c r="H87" s="224">
        <v>252</v>
      </c>
      <c r="I87" s="224">
        <f t="shared" si="2"/>
        <v>529</v>
      </c>
    </row>
    <row r="88" spans="1:9" ht="21" x14ac:dyDescent="0.35">
      <c r="A88" s="25"/>
      <c r="B88" s="25"/>
      <c r="C88" s="32">
        <v>9</v>
      </c>
      <c r="D88" s="25" t="s">
        <v>15</v>
      </c>
      <c r="E88" s="85">
        <v>14</v>
      </c>
      <c r="F88" s="24">
        <v>295</v>
      </c>
      <c r="G88" s="224">
        <v>391</v>
      </c>
      <c r="H88" s="224">
        <v>406</v>
      </c>
      <c r="I88" s="224">
        <f t="shared" si="2"/>
        <v>797</v>
      </c>
    </row>
    <row r="89" spans="1:9" ht="21" x14ac:dyDescent="0.35">
      <c r="A89" s="25"/>
      <c r="B89" s="25"/>
      <c r="C89" s="32">
        <v>10</v>
      </c>
      <c r="D89" s="25" t="s">
        <v>15</v>
      </c>
      <c r="E89" s="85">
        <v>14</v>
      </c>
      <c r="F89" s="24">
        <v>260</v>
      </c>
      <c r="G89" s="224">
        <v>343</v>
      </c>
      <c r="H89" s="224">
        <v>319</v>
      </c>
      <c r="I89" s="224">
        <f t="shared" si="2"/>
        <v>662</v>
      </c>
    </row>
    <row r="90" spans="1:9" ht="21" x14ac:dyDescent="0.35">
      <c r="A90" s="25"/>
      <c r="B90" s="25"/>
      <c r="C90" s="32">
        <v>11</v>
      </c>
      <c r="D90" s="25" t="s">
        <v>79</v>
      </c>
      <c r="E90" s="85">
        <v>11</v>
      </c>
      <c r="F90" s="24">
        <v>186</v>
      </c>
      <c r="G90" s="224">
        <v>287</v>
      </c>
      <c r="H90" s="224">
        <v>300</v>
      </c>
      <c r="I90" s="224">
        <f t="shared" si="2"/>
        <v>587</v>
      </c>
    </row>
    <row r="91" spans="1:9" ht="21" x14ac:dyDescent="0.35">
      <c r="A91" s="25"/>
      <c r="B91" s="25"/>
      <c r="C91" s="32">
        <v>12</v>
      </c>
      <c r="D91" s="25" t="s">
        <v>15</v>
      </c>
      <c r="E91" s="85">
        <v>15</v>
      </c>
      <c r="F91" s="24">
        <v>180</v>
      </c>
      <c r="G91" s="224">
        <v>340</v>
      </c>
      <c r="H91" s="232">
        <v>313</v>
      </c>
      <c r="I91" s="224">
        <f t="shared" si="2"/>
        <v>653</v>
      </c>
    </row>
    <row r="92" spans="1:9" ht="21" x14ac:dyDescent="0.35">
      <c r="A92" s="25"/>
      <c r="B92" s="25"/>
      <c r="C92" s="32">
        <v>13</v>
      </c>
      <c r="D92" s="25" t="s">
        <v>77</v>
      </c>
      <c r="E92" s="85">
        <v>12</v>
      </c>
      <c r="F92" s="24">
        <v>141</v>
      </c>
      <c r="G92" s="224">
        <v>264</v>
      </c>
      <c r="H92" s="224">
        <v>255</v>
      </c>
      <c r="I92" s="224">
        <f t="shared" si="2"/>
        <v>519</v>
      </c>
    </row>
    <row r="93" spans="1:9" ht="21" x14ac:dyDescent="0.35">
      <c r="A93" s="23" t="s">
        <v>41</v>
      </c>
      <c r="B93" s="22"/>
      <c r="C93" s="36"/>
      <c r="D93" s="21"/>
      <c r="E93" s="92">
        <f>SUM(E80:E92)</f>
        <v>179</v>
      </c>
      <c r="F93" s="94">
        <f>SUM(F80:F92)</f>
        <v>2808</v>
      </c>
      <c r="G93" s="229">
        <f>SUM(G80:G92)</f>
        <v>4403</v>
      </c>
      <c r="H93" s="229">
        <f>SUM(H80:H92)</f>
        <v>4448</v>
      </c>
      <c r="I93" s="226">
        <f t="shared" si="2"/>
        <v>8851</v>
      </c>
    </row>
    <row r="94" spans="1:9" ht="21" x14ac:dyDescent="0.35">
      <c r="A94" s="26" t="s">
        <v>19</v>
      </c>
      <c r="B94" s="26" t="s">
        <v>80</v>
      </c>
      <c r="C94" s="32">
        <v>1</v>
      </c>
      <c r="D94" s="25" t="s">
        <v>19</v>
      </c>
      <c r="E94" s="90">
        <v>14</v>
      </c>
      <c r="F94" s="85">
        <v>157</v>
      </c>
      <c r="G94" s="227">
        <v>305</v>
      </c>
      <c r="H94" s="227">
        <v>301</v>
      </c>
      <c r="I94" s="224">
        <f t="shared" si="2"/>
        <v>606</v>
      </c>
    </row>
    <row r="95" spans="1:9" ht="21" x14ac:dyDescent="0.35">
      <c r="A95" s="25"/>
      <c r="B95" s="25"/>
      <c r="C95" s="32">
        <v>3</v>
      </c>
      <c r="D95" s="25" t="s">
        <v>81</v>
      </c>
      <c r="E95" s="90">
        <v>16</v>
      </c>
      <c r="F95" s="85">
        <v>222</v>
      </c>
      <c r="G95" s="227">
        <v>423</v>
      </c>
      <c r="H95" s="227">
        <v>449</v>
      </c>
      <c r="I95" s="224">
        <f t="shared" si="2"/>
        <v>872</v>
      </c>
    </row>
    <row r="96" spans="1:9" ht="21" x14ac:dyDescent="0.35">
      <c r="A96" s="25"/>
      <c r="B96" s="25"/>
      <c r="C96" s="32">
        <v>4</v>
      </c>
      <c r="D96" s="25" t="s">
        <v>82</v>
      </c>
      <c r="E96" s="90">
        <v>12</v>
      </c>
      <c r="F96" s="85">
        <v>133</v>
      </c>
      <c r="G96" s="227">
        <v>239</v>
      </c>
      <c r="H96" s="227">
        <v>227</v>
      </c>
      <c r="I96" s="224">
        <f t="shared" si="2"/>
        <v>466</v>
      </c>
    </row>
    <row r="97" spans="1:9" ht="21" x14ac:dyDescent="0.35">
      <c r="A97" s="25"/>
      <c r="B97" s="25"/>
      <c r="C97" s="32">
        <v>5</v>
      </c>
      <c r="D97" s="25" t="s">
        <v>83</v>
      </c>
      <c r="E97" s="90">
        <v>15</v>
      </c>
      <c r="F97" s="85">
        <v>166</v>
      </c>
      <c r="G97" s="227">
        <v>355</v>
      </c>
      <c r="H97" s="227">
        <v>354</v>
      </c>
      <c r="I97" s="224">
        <f t="shared" si="2"/>
        <v>709</v>
      </c>
    </row>
    <row r="98" spans="1:9" ht="21" x14ac:dyDescent="0.35">
      <c r="A98" s="25"/>
      <c r="B98" s="25"/>
      <c r="C98" s="32">
        <v>6</v>
      </c>
      <c r="D98" s="25" t="s">
        <v>84</v>
      </c>
      <c r="E98" s="90">
        <v>15</v>
      </c>
      <c r="F98" s="85">
        <v>185</v>
      </c>
      <c r="G98" s="227">
        <v>322</v>
      </c>
      <c r="H98" s="227">
        <v>341</v>
      </c>
      <c r="I98" s="224">
        <f t="shared" si="2"/>
        <v>663</v>
      </c>
    </row>
    <row r="99" spans="1:9" ht="21" x14ac:dyDescent="0.35">
      <c r="A99" s="25"/>
      <c r="B99" s="25"/>
      <c r="C99" s="32">
        <v>7</v>
      </c>
      <c r="D99" s="25" t="s">
        <v>80</v>
      </c>
      <c r="E99" s="90">
        <v>7</v>
      </c>
      <c r="F99" s="85">
        <v>122</v>
      </c>
      <c r="G99" s="227">
        <v>174</v>
      </c>
      <c r="H99" s="227">
        <v>184</v>
      </c>
      <c r="I99" s="224">
        <f t="shared" si="2"/>
        <v>358</v>
      </c>
    </row>
    <row r="100" spans="1:9" ht="21" x14ac:dyDescent="0.35">
      <c r="A100" s="25"/>
      <c r="B100" s="25"/>
      <c r="C100" s="32">
        <v>12</v>
      </c>
      <c r="D100" s="25" t="s">
        <v>85</v>
      </c>
      <c r="E100" s="90">
        <v>9</v>
      </c>
      <c r="F100" s="85">
        <v>135</v>
      </c>
      <c r="G100" s="227">
        <v>219</v>
      </c>
      <c r="H100" s="227">
        <v>225</v>
      </c>
      <c r="I100" s="224">
        <f t="shared" si="2"/>
        <v>444</v>
      </c>
    </row>
    <row r="101" spans="1:9" ht="21" x14ac:dyDescent="0.35">
      <c r="A101" s="25"/>
      <c r="B101" s="25"/>
      <c r="C101" s="32">
        <v>13</v>
      </c>
      <c r="D101" s="25" t="s">
        <v>86</v>
      </c>
      <c r="E101" s="90">
        <v>8</v>
      </c>
      <c r="F101" s="85">
        <v>83</v>
      </c>
      <c r="G101" s="227">
        <v>163</v>
      </c>
      <c r="H101" s="227">
        <v>149</v>
      </c>
      <c r="I101" s="224">
        <f t="shared" si="2"/>
        <v>312</v>
      </c>
    </row>
    <row r="102" spans="1:9" ht="21" x14ac:dyDescent="0.35">
      <c r="A102" s="25"/>
      <c r="B102" s="25"/>
      <c r="C102" s="32">
        <v>14</v>
      </c>
      <c r="D102" s="25" t="s">
        <v>80</v>
      </c>
      <c r="E102" s="90">
        <v>12</v>
      </c>
      <c r="F102" s="85">
        <v>171</v>
      </c>
      <c r="G102" s="227">
        <v>346</v>
      </c>
      <c r="H102" s="227">
        <v>314</v>
      </c>
      <c r="I102" s="224">
        <f t="shared" si="2"/>
        <v>660</v>
      </c>
    </row>
    <row r="103" spans="1:9" ht="21" x14ac:dyDescent="0.35">
      <c r="A103" s="25"/>
      <c r="B103" s="25"/>
      <c r="C103" s="32">
        <v>17</v>
      </c>
      <c r="D103" s="25" t="s">
        <v>82</v>
      </c>
      <c r="E103" s="90">
        <v>11</v>
      </c>
      <c r="F103" s="91">
        <v>145</v>
      </c>
      <c r="G103" s="227">
        <v>259</v>
      </c>
      <c r="H103" s="227">
        <v>270</v>
      </c>
      <c r="I103" s="224">
        <f t="shared" si="2"/>
        <v>529</v>
      </c>
    </row>
    <row r="104" spans="1:9" ht="21" x14ac:dyDescent="0.35">
      <c r="A104" s="28"/>
      <c r="B104" s="27"/>
      <c r="C104" s="35"/>
      <c r="D104" s="26" t="s">
        <v>11</v>
      </c>
      <c r="E104" s="92">
        <f>SUM(E94:E103)</f>
        <v>119</v>
      </c>
      <c r="F104" s="115">
        <f>SUM(F94:F103)</f>
        <v>1519</v>
      </c>
      <c r="G104" s="228">
        <f>SUM(G94:G103)</f>
        <v>2805</v>
      </c>
      <c r="H104" s="228">
        <f>SUM(H94:H103)</f>
        <v>2814</v>
      </c>
      <c r="I104" s="228">
        <f t="shared" si="2"/>
        <v>5619</v>
      </c>
    </row>
    <row r="105" spans="1:9" ht="21" x14ac:dyDescent="0.35">
      <c r="A105" s="25"/>
      <c r="B105" s="26" t="s">
        <v>87</v>
      </c>
      <c r="C105" s="32">
        <v>2</v>
      </c>
      <c r="D105" s="25" t="s">
        <v>88</v>
      </c>
      <c r="E105" s="90">
        <v>14</v>
      </c>
      <c r="F105" s="85">
        <v>194</v>
      </c>
      <c r="G105" s="230">
        <v>393</v>
      </c>
      <c r="H105" s="230">
        <v>356</v>
      </c>
      <c r="I105" s="224">
        <f t="shared" si="2"/>
        <v>749</v>
      </c>
    </row>
    <row r="106" spans="1:9" ht="21" x14ac:dyDescent="0.35">
      <c r="A106" s="25"/>
      <c r="B106" s="25"/>
      <c r="C106" s="32">
        <v>8</v>
      </c>
      <c r="D106" s="25" t="s">
        <v>89</v>
      </c>
      <c r="E106" s="90">
        <v>10</v>
      </c>
      <c r="F106" s="85">
        <v>132</v>
      </c>
      <c r="G106" s="230">
        <v>254</v>
      </c>
      <c r="H106" s="230">
        <v>270</v>
      </c>
      <c r="I106" s="224">
        <f t="shared" si="2"/>
        <v>524</v>
      </c>
    </row>
    <row r="107" spans="1:9" ht="21" x14ac:dyDescent="0.35">
      <c r="A107" s="25"/>
      <c r="B107" s="25"/>
      <c r="C107" s="32">
        <v>9</v>
      </c>
      <c r="D107" s="25" t="s">
        <v>90</v>
      </c>
      <c r="E107" s="90">
        <v>22</v>
      </c>
      <c r="F107" s="85">
        <v>270</v>
      </c>
      <c r="G107" s="230">
        <v>472</v>
      </c>
      <c r="H107" s="230">
        <v>504</v>
      </c>
      <c r="I107" s="224">
        <f t="shared" si="2"/>
        <v>976</v>
      </c>
    </row>
    <row r="108" spans="1:9" ht="21" x14ac:dyDescent="0.35">
      <c r="A108" s="25"/>
      <c r="B108" s="25"/>
      <c r="C108" s="32">
        <v>10</v>
      </c>
      <c r="D108" s="25" t="s">
        <v>91</v>
      </c>
      <c r="E108" s="90">
        <v>12</v>
      </c>
      <c r="F108" s="85">
        <v>157</v>
      </c>
      <c r="G108" s="230">
        <v>308</v>
      </c>
      <c r="H108" s="230">
        <v>288</v>
      </c>
      <c r="I108" s="224">
        <f t="shared" si="2"/>
        <v>596</v>
      </c>
    </row>
    <row r="109" spans="1:9" ht="21" x14ac:dyDescent="0.35">
      <c r="A109" s="25"/>
      <c r="B109" s="25"/>
      <c r="C109" s="32">
        <v>11</v>
      </c>
      <c r="D109" s="25" t="s">
        <v>87</v>
      </c>
      <c r="E109" s="90">
        <v>12</v>
      </c>
      <c r="F109" s="85">
        <v>201</v>
      </c>
      <c r="G109" s="230">
        <v>309</v>
      </c>
      <c r="H109" s="230">
        <v>324</v>
      </c>
      <c r="I109" s="224">
        <f t="shared" si="2"/>
        <v>633</v>
      </c>
    </row>
    <row r="110" spans="1:9" ht="21" x14ac:dyDescent="0.35">
      <c r="A110" s="25"/>
      <c r="B110" s="25"/>
      <c r="C110" s="32">
        <v>15</v>
      </c>
      <c r="D110" s="25" t="s">
        <v>87</v>
      </c>
      <c r="E110" s="90">
        <v>14</v>
      </c>
      <c r="F110" s="85">
        <v>191</v>
      </c>
      <c r="G110" s="230">
        <v>332</v>
      </c>
      <c r="H110" s="230">
        <v>360</v>
      </c>
      <c r="I110" s="224">
        <f t="shared" si="2"/>
        <v>692</v>
      </c>
    </row>
    <row r="111" spans="1:9" ht="21" x14ac:dyDescent="0.35">
      <c r="A111" s="25"/>
      <c r="B111" s="25"/>
      <c r="C111" s="32">
        <v>16</v>
      </c>
      <c r="D111" s="25" t="s">
        <v>91</v>
      </c>
      <c r="E111" s="90">
        <v>11</v>
      </c>
      <c r="F111" s="85">
        <v>136</v>
      </c>
      <c r="G111" s="227">
        <v>277</v>
      </c>
      <c r="H111" s="227">
        <v>282</v>
      </c>
      <c r="I111" s="224">
        <f t="shared" si="2"/>
        <v>559</v>
      </c>
    </row>
    <row r="112" spans="1:9" ht="21" x14ac:dyDescent="0.35">
      <c r="A112" s="31"/>
      <c r="B112" s="30"/>
      <c r="C112" s="35"/>
      <c r="D112" s="26" t="s">
        <v>11</v>
      </c>
      <c r="E112" s="92">
        <f>SUM(E105:E111)</f>
        <v>95</v>
      </c>
      <c r="F112" s="115">
        <f>SUM(F105:F111)</f>
        <v>1281</v>
      </c>
      <c r="G112" s="228">
        <f>SUM(G105:G111)</f>
        <v>2345</v>
      </c>
      <c r="H112" s="228">
        <f>SUM(H105:H111)</f>
        <v>2384</v>
      </c>
      <c r="I112" s="226">
        <f t="shared" si="2"/>
        <v>4729</v>
      </c>
    </row>
    <row r="113" spans="1:9" ht="21" x14ac:dyDescent="0.35">
      <c r="A113" s="23" t="s">
        <v>41</v>
      </c>
      <c r="B113" s="22"/>
      <c r="C113" s="36"/>
      <c r="D113" s="21"/>
      <c r="E113" s="92">
        <f>E104+E112</f>
        <v>214</v>
      </c>
      <c r="F113" s="115">
        <f>F104+F112</f>
        <v>2800</v>
      </c>
      <c r="G113" s="228">
        <f>G104+G112</f>
        <v>5150</v>
      </c>
      <c r="H113" s="228">
        <f>H104+H112</f>
        <v>5198</v>
      </c>
      <c r="I113" s="228">
        <f>I104+I112</f>
        <v>10348</v>
      </c>
    </row>
    <row r="114" spans="1:9" ht="21" x14ac:dyDescent="0.35">
      <c r="A114" s="26" t="s">
        <v>16</v>
      </c>
      <c r="B114" s="26" t="s">
        <v>16</v>
      </c>
      <c r="C114" s="32">
        <v>1</v>
      </c>
      <c r="D114" s="25" t="s">
        <v>92</v>
      </c>
      <c r="E114" s="85">
        <v>20</v>
      </c>
      <c r="F114" s="85">
        <v>277</v>
      </c>
      <c r="G114" s="227">
        <v>483</v>
      </c>
      <c r="H114" s="227">
        <v>525</v>
      </c>
      <c r="I114" s="224">
        <f t="shared" ref="I114:I130" si="3">SUM(G114:H114)</f>
        <v>1008</v>
      </c>
    </row>
    <row r="115" spans="1:9" ht="21" x14ac:dyDescent="0.35">
      <c r="A115" s="25"/>
      <c r="B115" s="25"/>
      <c r="C115" s="32">
        <v>2</v>
      </c>
      <c r="D115" s="25" t="s">
        <v>93</v>
      </c>
      <c r="E115" s="85">
        <v>20</v>
      </c>
      <c r="F115" s="85">
        <v>231</v>
      </c>
      <c r="G115" s="227">
        <v>492</v>
      </c>
      <c r="H115" s="227">
        <v>485</v>
      </c>
      <c r="I115" s="224">
        <f t="shared" si="3"/>
        <v>977</v>
      </c>
    </row>
    <row r="116" spans="1:9" ht="21" x14ac:dyDescent="0.35">
      <c r="A116" s="25"/>
      <c r="B116" s="25"/>
      <c r="C116" s="32">
        <v>3</v>
      </c>
      <c r="D116" s="25" t="s">
        <v>94</v>
      </c>
      <c r="E116" s="85">
        <v>16</v>
      </c>
      <c r="F116" s="85">
        <v>209</v>
      </c>
      <c r="G116" s="227">
        <v>433</v>
      </c>
      <c r="H116" s="227">
        <v>425</v>
      </c>
      <c r="I116" s="224">
        <f t="shared" si="3"/>
        <v>858</v>
      </c>
    </row>
    <row r="117" spans="1:9" ht="21" x14ac:dyDescent="0.35">
      <c r="A117" s="25"/>
      <c r="B117" s="25"/>
      <c r="C117" s="32">
        <v>4</v>
      </c>
      <c r="D117" s="25" t="s">
        <v>95</v>
      </c>
      <c r="E117" s="85">
        <v>11</v>
      </c>
      <c r="F117" s="85">
        <v>135</v>
      </c>
      <c r="G117" s="227">
        <v>290</v>
      </c>
      <c r="H117" s="227">
        <v>252</v>
      </c>
      <c r="I117" s="224">
        <f t="shared" si="3"/>
        <v>542</v>
      </c>
    </row>
    <row r="118" spans="1:9" ht="21" x14ac:dyDescent="0.35">
      <c r="A118" s="25"/>
      <c r="B118" s="25"/>
      <c r="C118" s="32">
        <v>5</v>
      </c>
      <c r="D118" s="25" t="s">
        <v>96</v>
      </c>
      <c r="E118" s="85">
        <v>17</v>
      </c>
      <c r="F118" s="85">
        <v>233</v>
      </c>
      <c r="G118" s="227">
        <v>444</v>
      </c>
      <c r="H118" s="227">
        <v>453</v>
      </c>
      <c r="I118" s="224">
        <f t="shared" si="3"/>
        <v>897</v>
      </c>
    </row>
    <row r="119" spans="1:9" ht="21" x14ac:dyDescent="0.35">
      <c r="A119" s="25"/>
      <c r="B119" s="25"/>
      <c r="C119" s="32">
        <v>6</v>
      </c>
      <c r="D119" s="25" t="s">
        <v>16</v>
      </c>
      <c r="E119" s="85">
        <v>15</v>
      </c>
      <c r="F119" s="85">
        <v>206</v>
      </c>
      <c r="G119" s="227">
        <v>334</v>
      </c>
      <c r="H119" s="227">
        <v>332</v>
      </c>
      <c r="I119" s="224">
        <f t="shared" si="3"/>
        <v>666</v>
      </c>
    </row>
    <row r="120" spans="1:9" ht="21" x14ac:dyDescent="0.35">
      <c r="A120" s="25"/>
      <c r="B120" s="25"/>
      <c r="C120" s="32">
        <v>11</v>
      </c>
      <c r="D120" s="25" t="s">
        <v>97</v>
      </c>
      <c r="E120" s="85">
        <v>8</v>
      </c>
      <c r="F120" s="91">
        <v>99</v>
      </c>
      <c r="G120" s="227">
        <v>197</v>
      </c>
      <c r="H120" s="227">
        <v>205</v>
      </c>
      <c r="I120" s="224">
        <f>SUM(G120:H120)</f>
        <v>402</v>
      </c>
    </row>
    <row r="121" spans="1:9" ht="21" x14ac:dyDescent="0.35">
      <c r="A121" s="31"/>
      <c r="B121" s="30"/>
      <c r="C121" s="35"/>
      <c r="D121" s="26" t="s">
        <v>11</v>
      </c>
      <c r="E121" s="92">
        <f>SUM(E114:E120)</f>
        <v>107</v>
      </c>
      <c r="F121" s="115">
        <f>SUM(F114:F120)</f>
        <v>1390</v>
      </c>
      <c r="G121" s="228">
        <f>SUM(G114:G120)</f>
        <v>2673</v>
      </c>
      <c r="H121" s="228">
        <f>SUM(H114:H120)</f>
        <v>2677</v>
      </c>
      <c r="I121" s="226">
        <f t="shared" si="3"/>
        <v>5350</v>
      </c>
    </row>
    <row r="122" spans="1:9" ht="21" x14ac:dyDescent="0.35">
      <c r="A122" s="25"/>
      <c r="B122" s="26" t="s">
        <v>98</v>
      </c>
      <c r="C122" s="32">
        <v>7</v>
      </c>
      <c r="D122" s="25" t="s">
        <v>99</v>
      </c>
      <c r="E122" s="85">
        <v>18</v>
      </c>
      <c r="F122" s="85">
        <v>252</v>
      </c>
      <c r="G122" s="227">
        <v>449</v>
      </c>
      <c r="H122" s="227">
        <v>440</v>
      </c>
      <c r="I122" s="224">
        <f t="shared" si="3"/>
        <v>889</v>
      </c>
    </row>
    <row r="123" spans="1:9" ht="21" x14ac:dyDescent="0.35">
      <c r="A123" s="25"/>
      <c r="B123" s="25"/>
      <c r="C123" s="32">
        <v>8</v>
      </c>
      <c r="D123" s="25" t="s">
        <v>100</v>
      </c>
      <c r="E123" s="85">
        <v>14</v>
      </c>
      <c r="F123" s="85">
        <v>183</v>
      </c>
      <c r="G123" s="227">
        <v>315</v>
      </c>
      <c r="H123" s="227">
        <v>297</v>
      </c>
      <c r="I123" s="224">
        <f t="shared" si="3"/>
        <v>612</v>
      </c>
    </row>
    <row r="124" spans="1:9" ht="21" x14ac:dyDescent="0.35">
      <c r="A124" s="25"/>
      <c r="B124" s="25"/>
      <c r="C124" s="32">
        <v>9</v>
      </c>
      <c r="D124" s="25" t="s">
        <v>101</v>
      </c>
      <c r="E124" s="85">
        <v>13</v>
      </c>
      <c r="F124" s="85">
        <v>171</v>
      </c>
      <c r="G124" s="227">
        <v>293</v>
      </c>
      <c r="H124" s="227">
        <v>300</v>
      </c>
      <c r="I124" s="224">
        <f t="shared" si="3"/>
        <v>593</v>
      </c>
    </row>
    <row r="125" spans="1:9" ht="21" x14ac:dyDescent="0.35">
      <c r="A125" s="25"/>
      <c r="B125" s="25"/>
      <c r="C125" s="32">
        <v>10</v>
      </c>
      <c r="D125" s="25" t="s">
        <v>98</v>
      </c>
      <c r="E125" s="85">
        <v>15</v>
      </c>
      <c r="F125" s="85">
        <v>215</v>
      </c>
      <c r="G125" s="227">
        <v>350</v>
      </c>
      <c r="H125" s="227">
        <v>329</v>
      </c>
      <c r="I125" s="224">
        <f t="shared" si="3"/>
        <v>679</v>
      </c>
    </row>
    <row r="126" spans="1:9" ht="21" x14ac:dyDescent="0.35">
      <c r="A126" s="28"/>
      <c r="B126" s="25"/>
      <c r="C126" s="32">
        <v>12</v>
      </c>
      <c r="D126" s="25" t="s">
        <v>99</v>
      </c>
      <c r="E126" s="90">
        <v>15</v>
      </c>
      <c r="F126" s="85">
        <v>162</v>
      </c>
      <c r="G126" s="230">
        <v>344</v>
      </c>
      <c r="H126" s="227">
        <v>305</v>
      </c>
      <c r="I126" s="224">
        <f>SUM(G126:H126)</f>
        <v>649</v>
      </c>
    </row>
    <row r="127" spans="1:9" ht="21" x14ac:dyDescent="0.35">
      <c r="A127" s="28"/>
      <c r="B127" s="25"/>
      <c r="C127" s="32">
        <v>13</v>
      </c>
      <c r="D127" s="25" t="s">
        <v>100</v>
      </c>
      <c r="E127" s="90">
        <v>13</v>
      </c>
      <c r="F127" s="85">
        <v>167</v>
      </c>
      <c r="G127" s="230">
        <v>401</v>
      </c>
      <c r="H127" s="227">
        <v>372</v>
      </c>
      <c r="I127" s="224">
        <f t="shared" si="3"/>
        <v>773</v>
      </c>
    </row>
    <row r="128" spans="1:9" ht="21" x14ac:dyDescent="0.35">
      <c r="A128" s="28"/>
      <c r="B128" s="25"/>
      <c r="C128" s="32">
        <v>14</v>
      </c>
      <c r="D128" s="25" t="s">
        <v>101</v>
      </c>
      <c r="E128" s="90">
        <v>13</v>
      </c>
      <c r="F128" s="85">
        <v>126</v>
      </c>
      <c r="G128" s="227">
        <v>291</v>
      </c>
      <c r="H128" s="227">
        <v>268</v>
      </c>
      <c r="I128" s="224">
        <f t="shared" si="3"/>
        <v>559</v>
      </c>
    </row>
    <row r="129" spans="1:9" ht="21" x14ac:dyDescent="0.35">
      <c r="A129" s="28"/>
      <c r="B129" s="25"/>
      <c r="C129" s="32">
        <v>15</v>
      </c>
      <c r="D129" s="25" t="s">
        <v>98</v>
      </c>
      <c r="E129" s="90">
        <v>12</v>
      </c>
      <c r="F129" s="85">
        <v>155</v>
      </c>
      <c r="G129" s="227">
        <v>410</v>
      </c>
      <c r="H129" s="227">
        <v>397</v>
      </c>
      <c r="I129" s="224">
        <f t="shared" si="3"/>
        <v>807</v>
      </c>
    </row>
    <row r="130" spans="1:9" ht="21" x14ac:dyDescent="0.35">
      <c r="A130" s="31"/>
      <c r="B130" s="30"/>
      <c r="C130" s="35"/>
      <c r="D130" s="26" t="s">
        <v>11</v>
      </c>
      <c r="E130" s="92">
        <f>SUM(E122:E129)</f>
        <v>113</v>
      </c>
      <c r="F130" s="115">
        <f>SUM(F122:F129)</f>
        <v>1431</v>
      </c>
      <c r="G130" s="228">
        <f>SUM(G122:G129)</f>
        <v>2853</v>
      </c>
      <c r="H130" s="228">
        <f>SUM(H122:H129)</f>
        <v>2708</v>
      </c>
      <c r="I130" s="226">
        <f t="shared" si="3"/>
        <v>5561</v>
      </c>
    </row>
    <row r="131" spans="1:9" ht="21" x14ac:dyDescent="0.35">
      <c r="A131" s="23" t="s">
        <v>41</v>
      </c>
      <c r="B131" s="22"/>
      <c r="C131" s="36"/>
      <c r="D131" s="21"/>
      <c r="E131" s="92">
        <f>E121+E130</f>
        <v>220</v>
      </c>
      <c r="F131" s="115">
        <f>F121+F130</f>
        <v>2821</v>
      </c>
      <c r="G131" s="228">
        <f>G121+G130</f>
        <v>5526</v>
      </c>
      <c r="H131" s="228">
        <f>H121+H130</f>
        <v>5385</v>
      </c>
      <c r="I131" s="228">
        <f>I121+I130</f>
        <v>10911</v>
      </c>
    </row>
    <row r="132" spans="1:9" ht="21" x14ac:dyDescent="0.35">
      <c r="A132" s="26" t="s">
        <v>20</v>
      </c>
      <c r="B132" s="26" t="s">
        <v>20</v>
      </c>
      <c r="C132" s="32">
        <v>1</v>
      </c>
      <c r="D132" s="25" t="s">
        <v>20</v>
      </c>
      <c r="E132" s="85">
        <v>12</v>
      </c>
      <c r="F132" s="85">
        <v>195</v>
      </c>
      <c r="G132" s="227">
        <v>349</v>
      </c>
      <c r="H132" s="227">
        <v>336</v>
      </c>
      <c r="I132" s="224">
        <f t="shared" ref="I132:I143" si="4">SUM(G132:H132)</f>
        <v>685</v>
      </c>
    </row>
    <row r="133" spans="1:9" ht="21" x14ac:dyDescent="0.35">
      <c r="A133" s="25"/>
      <c r="B133" s="25"/>
      <c r="C133" s="32">
        <v>2</v>
      </c>
      <c r="D133" s="25" t="s">
        <v>102</v>
      </c>
      <c r="E133" s="85">
        <v>14</v>
      </c>
      <c r="F133" s="85">
        <v>301</v>
      </c>
      <c r="G133" s="227">
        <v>445</v>
      </c>
      <c r="H133" s="227">
        <v>442</v>
      </c>
      <c r="I133" s="224">
        <f t="shared" si="4"/>
        <v>887</v>
      </c>
    </row>
    <row r="134" spans="1:9" ht="21" x14ac:dyDescent="0.35">
      <c r="A134" s="25"/>
      <c r="B134" s="25"/>
      <c r="C134" s="32">
        <v>3</v>
      </c>
      <c r="D134" s="25" t="s">
        <v>103</v>
      </c>
      <c r="E134" s="85">
        <v>15</v>
      </c>
      <c r="F134" s="85">
        <v>246</v>
      </c>
      <c r="G134" s="227">
        <v>472</v>
      </c>
      <c r="H134" s="227">
        <v>491</v>
      </c>
      <c r="I134" s="224">
        <f t="shared" si="4"/>
        <v>963</v>
      </c>
    </row>
    <row r="135" spans="1:9" ht="21" x14ac:dyDescent="0.35">
      <c r="A135" s="25"/>
      <c r="B135" s="25"/>
      <c r="C135" s="32">
        <v>4</v>
      </c>
      <c r="D135" s="25" t="s">
        <v>104</v>
      </c>
      <c r="E135" s="85">
        <v>10</v>
      </c>
      <c r="F135" s="85">
        <v>149</v>
      </c>
      <c r="G135" s="227">
        <v>233</v>
      </c>
      <c r="H135" s="227">
        <v>243</v>
      </c>
      <c r="I135" s="224">
        <f t="shared" si="4"/>
        <v>476</v>
      </c>
    </row>
    <row r="136" spans="1:9" ht="21" x14ac:dyDescent="0.35">
      <c r="A136" s="25"/>
      <c r="B136" s="25"/>
      <c r="C136" s="32">
        <v>7</v>
      </c>
      <c r="D136" s="25" t="s">
        <v>105</v>
      </c>
      <c r="E136" s="85">
        <v>11</v>
      </c>
      <c r="F136" s="85">
        <v>227</v>
      </c>
      <c r="G136" s="227">
        <v>317</v>
      </c>
      <c r="H136" s="227">
        <v>308</v>
      </c>
      <c r="I136" s="224">
        <f t="shared" si="4"/>
        <v>625</v>
      </c>
    </row>
    <row r="137" spans="1:9" ht="21" x14ac:dyDescent="0.35">
      <c r="A137" s="25"/>
      <c r="B137" s="25"/>
      <c r="C137" s="32">
        <v>10</v>
      </c>
      <c r="D137" s="25" t="s">
        <v>20</v>
      </c>
      <c r="E137" s="85">
        <v>15</v>
      </c>
      <c r="F137" s="85">
        <v>362</v>
      </c>
      <c r="G137" s="227">
        <v>376</v>
      </c>
      <c r="H137" s="227">
        <v>404</v>
      </c>
      <c r="I137" s="224">
        <f t="shared" si="4"/>
        <v>780</v>
      </c>
    </row>
    <row r="138" spans="1:9" ht="21" x14ac:dyDescent="0.35">
      <c r="A138" s="31"/>
      <c r="B138" s="30"/>
      <c r="C138" s="35"/>
      <c r="D138" s="26" t="s">
        <v>11</v>
      </c>
      <c r="E138" s="92">
        <f>SUM(E132:E137)</f>
        <v>77</v>
      </c>
      <c r="F138" s="92">
        <f>SUM(F132:F137)</f>
        <v>1480</v>
      </c>
      <c r="G138" s="228">
        <f>SUM(G132:G137)</f>
        <v>2192</v>
      </c>
      <c r="H138" s="228">
        <f>SUM(H132:H137)</f>
        <v>2224</v>
      </c>
      <c r="I138" s="228">
        <f t="shared" si="4"/>
        <v>4416</v>
      </c>
    </row>
    <row r="139" spans="1:9" ht="21" x14ac:dyDescent="0.35">
      <c r="A139" s="25"/>
      <c r="B139" s="26" t="s">
        <v>106</v>
      </c>
      <c r="C139" s="32">
        <v>5</v>
      </c>
      <c r="D139" s="25" t="s">
        <v>106</v>
      </c>
      <c r="E139" s="85">
        <v>13</v>
      </c>
      <c r="F139" s="85">
        <v>206</v>
      </c>
      <c r="G139" s="230">
        <v>400</v>
      </c>
      <c r="H139" s="230">
        <v>418</v>
      </c>
      <c r="I139" s="224">
        <f t="shared" si="4"/>
        <v>818</v>
      </c>
    </row>
    <row r="140" spans="1:9" ht="21" x14ac:dyDescent="0.35">
      <c r="A140" s="25"/>
      <c r="B140" s="25"/>
      <c r="C140" s="32">
        <v>6</v>
      </c>
      <c r="D140" s="25" t="s">
        <v>107</v>
      </c>
      <c r="E140" s="85">
        <v>8</v>
      </c>
      <c r="F140" s="85">
        <v>144</v>
      </c>
      <c r="G140" s="230">
        <v>225</v>
      </c>
      <c r="H140" s="230">
        <v>247</v>
      </c>
      <c r="I140" s="224">
        <f t="shared" si="4"/>
        <v>472</v>
      </c>
    </row>
    <row r="141" spans="1:9" ht="21" x14ac:dyDescent="0.35">
      <c r="A141" s="25"/>
      <c r="B141" s="25"/>
      <c r="C141" s="32">
        <v>8</v>
      </c>
      <c r="D141" s="25" t="s">
        <v>108</v>
      </c>
      <c r="E141" s="85">
        <v>10</v>
      </c>
      <c r="F141" s="85">
        <v>223</v>
      </c>
      <c r="G141" s="230">
        <v>370</v>
      </c>
      <c r="H141" s="230">
        <v>368</v>
      </c>
      <c r="I141" s="224">
        <f t="shared" si="4"/>
        <v>738</v>
      </c>
    </row>
    <row r="142" spans="1:9" ht="21" x14ac:dyDescent="0.35">
      <c r="A142" s="25"/>
      <c r="B142" s="25"/>
      <c r="C142" s="32">
        <v>9</v>
      </c>
      <c r="D142" s="25" t="s">
        <v>109</v>
      </c>
      <c r="E142" s="85">
        <v>10</v>
      </c>
      <c r="F142" s="85">
        <v>196</v>
      </c>
      <c r="G142" s="227">
        <v>322</v>
      </c>
      <c r="H142" s="227">
        <v>282</v>
      </c>
      <c r="I142" s="224">
        <f t="shared" si="4"/>
        <v>604</v>
      </c>
    </row>
    <row r="143" spans="1:9" ht="21" x14ac:dyDescent="0.35">
      <c r="A143" s="31"/>
      <c r="B143" s="30"/>
      <c r="C143" s="35"/>
      <c r="D143" s="26" t="s">
        <v>11</v>
      </c>
      <c r="E143" s="92">
        <f>SUM(E139:E142)</f>
        <v>41</v>
      </c>
      <c r="F143" s="92">
        <f>SUM(F139:F142)</f>
        <v>769</v>
      </c>
      <c r="G143" s="228">
        <f>SUM(G139:G142)</f>
        <v>1317</v>
      </c>
      <c r="H143" s="228">
        <f>SUM(H139:H142)</f>
        <v>1315</v>
      </c>
      <c r="I143" s="226">
        <f t="shared" si="4"/>
        <v>2632</v>
      </c>
    </row>
    <row r="144" spans="1:9" ht="21" x14ac:dyDescent="0.35">
      <c r="A144" s="23" t="s">
        <v>41</v>
      </c>
      <c r="B144" s="22"/>
      <c r="C144" s="36"/>
      <c r="D144" s="21"/>
      <c r="E144" s="92">
        <f>E138+E143</f>
        <v>118</v>
      </c>
      <c r="F144" s="115">
        <f>F138+F143</f>
        <v>2249</v>
      </c>
      <c r="G144" s="228">
        <f>G138+G143</f>
        <v>3509</v>
      </c>
      <c r="H144" s="228">
        <f>H138+H143</f>
        <v>3539</v>
      </c>
      <c r="I144" s="228">
        <f>I138+I143</f>
        <v>7048</v>
      </c>
    </row>
    <row r="145" spans="1:9" ht="21" x14ac:dyDescent="0.35">
      <c r="A145" s="26" t="s">
        <v>21</v>
      </c>
      <c r="B145" s="26" t="s">
        <v>110</v>
      </c>
      <c r="C145" s="32">
        <v>1</v>
      </c>
      <c r="D145" s="25" t="s">
        <v>21</v>
      </c>
      <c r="E145" s="85">
        <v>6</v>
      </c>
      <c r="F145" s="85">
        <v>93</v>
      </c>
      <c r="G145" s="224">
        <v>156</v>
      </c>
      <c r="H145" s="224">
        <v>153</v>
      </c>
      <c r="I145" s="224">
        <f t="shared" ref="I145:I161" si="5">SUM(G145:H145)</f>
        <v>309</v>
      </c>
    </row>
    <row r="146" spans="1:9" ht="21" x14ac:dyDescent="0.35">
      <c r="A146" s="25"/>
      <c r="B146" s="25"/>
      <c r="C146" s="32">
        <v>2</v>
      </c>
      <c r="D146" s="25" t="s">
        <v>111</v>
      </c>
      <c r="E146" s="85">
        <v>16</v>
      </c>
      <c r="F146" s="85">
        <v>233</v>
      </c>
      <c r="G146" s="224">
        <v>413</v>
      </c>
      <c r="H146" s="224">
        <v>421</v>
      </c>
      <c r="I146" s="224">
        <f t="shared" si="5"/>
        <v>834</v>
      </c>
    </row>
    <row r="147" spans="1:9" ht="21" x14ac:dyDescent="0.35">
      <c r="A147" s="25"/>
      <c r="B147" s="25"/>
      <c r="C147" s="32">
        <v>3</v>
      </c>
      <c r="D147" s="25" t="s">
        <v>112</v>
      </c>
      <c r="E147" s="85">
        <v>15</v>
      </c>
      <c r="F147" s="85">
        <v>229</v>
      </c>
      <c r="G147" s="224">
        <v>356</v>
      </c>
      <c r="H147" s="224">
        <v>384</v>
      </c>
      <c r="I147" s="224">
        <f t="shared" si="5"/>
        <v>740</v>
      </c>
    </row>
    <row r="148" spans="1:9" ht="21" x14ac:dyDescent="0.35">
      <c r="A148" s="25"/>
      <c r="B148" s="25"/>
      <c r="C148" s="32">
        <v>5</v>
      </c>
      <c r="D148" s="25" t="s">
        <v>113</v>
      </c>
      <c r="E148" s="85">
        <v>11</v>
      </c>
      <c r="F148" s="85">
        <v>129</v>
      </c>
      <c r="G148" s="232">
        <v>234</v>
      </c>
      <c r="H148" s="224">
        <v>209</v>
      </c>
      <c r="I148" s="224">
        <f t="shared" si="5"/>
        <v>443</v>
      </c>
    </row>
    <row r="149" spans="1:9" ht="21" x14ac:dyDescent="0.35">
      <c r="A149" s="25"/>
      <c r="B149" s="25"/>
      <c r="C149" s="32">
        <v>7</v>
      </c>
      <c r="D149" s="25" t="s">
        <v>14</v>
      </c>
      <c r="E149" s="85">
        <v>24</v>
      </c>
      <c r="F149" s="85">
        <v>341</v>
      </c>
      <c r="G149" s="232">
        <v>636</v>
      </c>
      <c r="H149" s="224">
        <v>598</v>
      </c>
      <c r="I149" s="224">
        <f t="shared" si="5"/>
        <v>1234</v>
      </c>
    </row>
    <row r="150" spans="1:9" ht="21" x14ac:dyDescent="0.35">
      <c r="A150" s="25"/>
      <c r="B150" s="25"/>
      <c r="C150" s="32">
        <v>8</v>
      </c>
      <c r="D150" s="25" t="s">
        <v>114</v>
      </c>
      <c r="E150" s="85">
        <v>11</v>
      </c>
      <c r="F150" s="85">
        <v>140</v>
      </c>
      <c r="G150" s="224">
        <v>203</v>
      </c>
      <c r="H150" s="224">
        <v>221</v>
      </c>
      <c r="I150" s="224">
        <f t="shared" si="5"/>
        <v>424</v>
      </c>
    </row>
    <row r="151" spans="1:9" ht="21" x14ac:dyDescent="0.35">
      <c r="A151" s="25"/>
      <c r="B151" s="25"/>
      <c r="C151" s="32">
        <v>9</v>
      </c>
      <c r="D151" s="25" t="s">
        <v>115</v>
      </c>
      <c r="E151" s="85">
        <v>8</v>
      </c>
      <c r="F151" s="85">
        <v>106</v>
      </c>
      <c r="G151" s="224">
        <v>194</v>
      </c>
      <c r="H151" s="224">
        <v>191</v>
      </c>
      <c r="I151" s="224">
        <f t="shared" si="5"/>
        <v>385</v>
      </c>
    </row>
    <row r="152" spans="1:9" ht="21" x14ac:dyDescent="0.35">
      <c r="A152" s="25"/>
      <c r="B152" s="25"/>
      <c r="C152" s="32">
        <v>10</v>
      </c>
      <c r="D152" s="25" t="s">
        <v>116</v>
      </c>
      <c r="E152" s="85">
        <v>10</v>
      </c>
      <c r="F152" s="85">
        <v>135</v>
      </c>
      <c r="G152" s="224">
        <v>259</v>
      </c>
      <c r="H152" s="224">
        <v>256</v>
      </c>
      <c r="I152" s="224">
        <f t="shared" si="5"/>
        <v>515</v>
      </c>
    </row>
    <row r="153" spans="1:9" ht="21" x14ac:dyDescent="0.35">
      <c r="A153" s="25"/>
      <c r="B153" s="25"/>
      <c r="C153" s="32">
        <v>11</v>
      </c>
      <c r="D153" s="25" t="s">
        <v>112</v>
      </c>
      <c r="E153" s="85">
        <v>13</v>
      </c>
      <c r="F153" s="85">
        <v>207</v>
      </c>
      <c r="G153" s="224">
        <v>256</v>
      </c>
      <c r="H153" s="224">
        <v>287</v>
      </c>
      <c r="I153" s="224">
        <f t="shared" si="5"/>
        <v>543</v>
      </c>
    </row>
    <row r="154" spans="1:9" ht="21" x14ac:dyDescent="0.35">
      <c r="A154" s="25"/>
      <c r="B154" s="25"/>
      <c r="C154" s="32">
        <v>12</v>
      </c>
      <c r="D154" s="25" t="s">
        <v>112</v>
      </c>
      <c r="E154" s="85">
        <v>15</v>
      </c>
      <c r="F154" s="85">
        <v>229</v>
      </c>
      <c r="G154" s="231">
        <v>370</v>
      </c>
      <c r="H154" s="231">
        <v>425</v>
      </c>
      <c r="I154" s="224">
        <f t="shared" si="5"/>
        <v>795</v>
      </c>
    </row>
    <row r="155" spans="1:9" ht="21" x14ac:dyDescent="0.35">
      <c r="A155" s="25"/>
      <c r="B155" s="25"/>
      <c r="C155" s="32">
        <v>13</v>
      </c>
      <c r="D155" s="25" t="s">
        <v>112</v>
      </c>
      <c r="E155" s="85">
        <v>21</v>
      </c>
      <c r="F155" s="85">
        <v>316</v>
      </c>
      <c r="G155" s="224">
        <v>406</v>
      </c>
      <c r="H155" s="224">
        <v>408</v>
      </c>
      <c r="I155" s="224">
        <f t="shared" si="5"/>
        <v>814</v>
      </c>
    </row>
    <row r="156" spans="1:9" ht="21" x14ac:dyDescent="0.35">
      <c r="A156" s="31"/>
      <c r="B156" s="30"/>
      <c r="C156" s="35"/>
      <c r="D156" s="26" t="s">
        <v>11</v>
      </c>
      <c r="E156" s="92">
        <f>SUM(E145:E155)</f>
        <v>150</v>
      </c>
      <c r="F156" s="115">
        <f>SUM(F145:F155)</f>
        <v>2158</v>
      </c>
      <c r="G156" s="228">
        <f>SUM(G145:G155)</f>
        <v>3483</v>
      </c>
      <c r="H156" s="228">
        <f>SUM(H145:H155)</f>
        <v>3553</v>
      </c>
      <c r="I156" s="226">
        <f t="shared" si="5"/>
        <v>7036</v>
      </c>
    </row>
    <row r="157" spans="1:9" ht="21" x14ac:dyDescent="0.35">
      <c r="A157" s="25"/>
      <c r="B157" s="26" t="s">
        <v>117</v>
      </c>
      <c r="C157" s="32">
        <v>4</v>
      </c>
      <c r="D157" s="25" t="s">
        <v>117</v>
      </c>
      <c r="E157" s="85">
        <v>16</v>
      </c>
      <c r="F157" s="85">
        <v>153</v>
      </c>
      <c r="G157" s="224">
        <v>318</v>
      </c>
      <c r="H157" s="224">
        <v>316</v>
      </c>
      <c r="I157" s="224">
        <f t="shared" si="5"/>
        <v>634</v>
      </c>
    </row>
    <row r="158" spans="1:9" ht="21" x14ac:dyDescent="0.35">
      <c r="A158" s="25"/>
      <c r="B158" s="25"/>
      <c r="C158" s="32">
        <v>6</v>
      </c>
      <c r="D158" s="25" t="s">
        <v>118</v>
      </c>
      <c r="E158" s="85">
        <v>15</v>
      </c>
      <c r="F158" s="85">
        <v>181</v>
      </c>
      <c r="G158" s="224">
        <v>332</v>
      </c>
      <c r="H158" s="224">
        <v>322</v>
      </c>
      <c r="I158" s="224">
        <f t="shared" si="5"/>
        <v>654</v>
      </c>
    </row>
    <row r="159" spans="1:9" ht="21" x14ac:dyDescent="0.35">
      <c r="A159" s="25"/>
      <c r="B159" s="25"/>
      <c r="C159" s="32">
        <v>14</v>
      </c>
      <c r="D159" s="25" t="s">
        <v>118</v>
      </c>
      <c r="E159" s="85">
        <v>12</v>
      </c>
      <c r="F159" s="85">
        <v>152</v>
      </c>
      <c r="G159" s="224">
        <v>295</v>
      </c>
      <c r="H159" s="224">
        <v>305</v>
      </c>
      <c r="I159" s="224">
        <f t="shared" si="5"/>
        <v>600</v>
      </c>
    </row>
    <row r="160" spans="1:9" ht="21" x14ac:dyDescent="0.35">
      <c r="A160" s="25"/>
      <c r="B160" s="25"/>
      <c r="C160" s="32">
        <v>15</v>
      </c>
      <c r="D160" s="25" t="s">
        <v>117</v>
      </c>
      <c r="E160" s="85">
        <v>16</v>
      </c>
      <c r="F160" s="85">
        <v>164</v>
      </c>
      <c r="G160" s="224">
        <v>318</v>
      </c>
      <c r="H160" s="224">
        <v>346</v>
      </c>
      <c r="I160" s="224">
        <f t="shared" si="5"/>
        <v>664</v>
      </c>
    </row>
    <row r="161" spans="1:9" ht="21" x14ac:dyDescent="0.35">
      <c r="A161" s="28"/>
      <c r="B161" s="27"/>
      <c r="C161" s="34"/>
      <c r="D161" s="26" t="s">
        <v>11</v>
      </c>
      <c r="E161" s="92">
        <f>SUM(E157:E160)</f>
        <v>59</v>
      </c>
      <c r="F161" s="92">
        <f>SUM(F157:F160)</f>
        <v>650</v>
      </c>
      <c r="G161" s="228">
        <f>SUM(G157:G160)</f>
        <v>1263</v>
      </c>
      <c r="H161" s="228">
        <f>SUM(H157:H160)</f>
        <v>1289</v>
      </c>
      <c r="I161" s="226">
        <f t="shared" si="5"/>
        <v>2552</v>
      </c>
    </row>
    <row r="162" spans="1:9" ht="21" x14ac:dyDescent="0.35">
      <c r="A162" s="23" t="s">
        <v>41</v>
      </c>
      <c r="B162" s="22"/>
      <c r="C162" s="36"/>
      <c r="D162" s="21"/>
      <c r="E162" s="92">
        <f>E156+E161</f>
        <v>209</v>
      </c>
      <c r="F162" s="115">
        <f>F156+F161</f>
        <v>2808</v>
      </c>
      <c r="G162" s="228">
        <f>G156+G161</f>
        <v>4746</v>
      </c>
      <c r="H162" s="228">
        <f>H156+H161</f>
        <v>4842</v>
      </c>
      <c r="I162" s="228">
        <f>I156+I161</f>
        <v>9588</v>
      </c>
    </row>
    <row r="163" spans="1:9" ht="21" x14ac:dyDescent="0.35">
      <c r="A163" s="26" t="s">
        <v>22</v>
      </c>
      <c r="B163" s="26" t="s">
        <v>119</v>
      </c>
      <c r="C163" s="32">
        <v>1</v>
      </c>
      <c r="D163" s="25" t="s">
        <v>22</v>
      </c>
      <c r="E163" s="85">
        <v>13</v>
      </c>
      <c r="F163" s="85">
        <v>248</v>
      </c>
      <c r="G163" s="227">
        <v>310</v>
      </c>
      <c r="H163" s="227">
        <v>292</v>
      </c>
      <c r="I163" s="224">
        <f t="shared" ref="I163:I181" si="6">SUM(G163:H163)</f>
        <v>602</v>
      </c>
    </row>
    <row r="164" spans="1:9" ht="21" x14ac:dyDescent="0.35">
      <c r="A164" s="25"/>
      <c r="B164" s="25"/>
      <c r="C164" s="32">
        <v>3</v>
      </c>
      <c r="D164" s="25" t="s">
        <v>120</v>
      </c>
      <c r="E164" s="85">
        <v>13</v>
      </c>
      <c r="F164" s="85">
        <v>191</v>
      </c>
      <c r="G164" s="227">
        <v>340</v>
      </c>
      <c r="H164" s="227">
        <v>341</v>
      </c>
      <c r="I164" s="224">
        <f t="shared" si="6"/>
        <v>681</v>
      </c>
    </row>
    <row r="165" spans="1:9" ht="21" x14ac:dyDescent="0.35">
      <c r="A165" s="25"/>
      <c r="B165" s="25"/>
      <c r="C165" s="32">
        <v>5</v>
      </c>
      <c r="D165" s="25" t="s">
        <v>119</v>
      </c>
      <c r="E165" s="85">
        <v>16</v>
      </c>
      <c r="F165" s="85">
        <v>216</v>
      </c>
      <c r="G165" s="227">
        <v>337</v>
      </c>
      <c r="H165" s="227">
        <v>332</v>
      </c>
      <c r="I165" s="224">
        <f t="shared" si="6"/>
        <v>669</v>
      </c>
    </row>
    <row r="166" spans="1:9" ht="21" x14ac:dyDescent="0.35">
      <c r="A166" s="25"/>
      <c r="B166" s="25"/>
      <c r="C166" s="32">
        <v>6</v>
      </c>
      <c r="D166" s="25" t="s">
        <v>121</v>
      </c>
      <c r="E166" s="85">
        <v>14</v>
      </c>
      <c r="F166" s="85">
        <v>214</v>
      </c>
      <c r="G166" s="227">
        <v>460</v>
      </c>
      <c r="H166" s="227">
        <v>402</v>
      </c>
      <c r="I166" s="224">
        <f t="shared" si="6"/>
        <v>862</v>
      </c>
    </row>
    <row r="167" spans="1:9" ht="21" x14ac:dyDescent="0.35">
      <c r="A167" s="25"/>
      <c r="B167" s="25"/>
      <c r="C167" s="32">
        <v>7</v>
      </c>
      <c r="D167" s="25" t="s">
        <v>122</v>
      </c>
      <c r="E167" s="85">
        <v>15</v>
      </c>
      <c r="F167" s="85">
        <v>329</v>
      </c>
      <c r="G167" s="227">
        <v>425</v>
      </c>
      <c r="H167" s="227">
        <v>391</v>
      </c>
      <c r="I167" s="224">
        <f t="shared" si="6"/>
        <v>816</v>
      </c>
    </row>
    <row r="168" spans="1:9" ht="21" x14ac:dyDescent="0.35">
      <c r="A168" s="25"/>
      <c r="B168" s="25"/>
      <c r="C168" s="32">
        <v>10</v>
      </c>
      <c r="D168" s="25" t="s">
        <v>123</v>
      </c>
      <c r="E168" s="85">
        <v>11</v>
      </c>
      <c r="F168" s="85">
        <v>163</v>
      </c>
      <c r="G168" s="227">
        <v>305</v>
      </c>
      <c r="H168" s="227">
        <v>286</v>
      </c>
      <c r="I168" s="224">
        <f t="shared" si="6"/>
        <v>591</v>
      </c>
    </row>
    <row r="169" spans="1:9" ht="21" x14ac:dyDescent="0.35">
      <c r="A169" s="25"/>
      <c r="B169" s="25"/>
      <c r="C169" s="32">
        <v>12</v>
      </c>
      <c r="D169" s="25" t="s">
        <v>119</v>
      </c>
      <c r="E169" s="85">
        <v>22</v>
      </c>
      <c r="F169" s="85">
        <v>446</v>
      </c>
      <c r="G169" s="227">
        <v>559</v>
      </c>
      <c r="H169" s="227">
        <v>589</v>
      </c>
      <c r="I169" s="224">
        <f t="shared" si="6"/>
        <v>1148</v>
      </c>
    </row>
    <row r="170" spans="1:9" ht="21" x14ac:dyDescent="0.35">
      <c r="A170" s="25"/>
      <c r="B170" s="25"/>
      <c r="C170" s="32">
        <v>15</v>
      </c>
      <c r="D170" s="25" t="s">
        <v>119</v>
      </c>
      <c r="E170" s="85">
        <v>11</v>
      </c>
      <c r="F170" s="85">
        <v>160</v>
      </c>
      <c r="G170" s="227">
        <v>243</v>
      </c>
      <c r="H170" s="227">
        <v>248</v>
      </c>
      <c r="I170" s="224">
        <f t="shared" si="6"/>
        <v>491</v>
      </c>
    </row>
    <row r="171" spans="1:9" ht="21" x14ac:dyDescent="0.35">
      <c r="A171" s="25"/>
      <c r="B171" s="25"/>
      <c r="C171" s="32">
        <v>16</v>
      </c>
      <c r="D171" s="25" t="s">
        <v>22</v>
      </c>
      <c r="E171" s="85">
        <v>13</v>
      </c>
      <c r="F171" s="85">
        <v>148</v>
      </c>
      <c r="G171" s="227">
        <v>266</v>
      </c>
      <c r="H171" s="227">
        <v>251</v>
      </c>
      <c r="I171" s="224">
        <f t="shared" si="6"/>
        <v>517</v>
      </c>
    </row>
    <row r="172" spans="1:9" ht="21" x14ac:dyDescent="0.35">
      <c r="A172" s="25"/>
      <c r="B172" s="25"/>
      <c r="C172" s="32">
        <v>17</v>
      </c>
      <c r="D172" s="25" t="s">
        <v>119</v>
      </c>
      <c r="E172" s="85">
        <v>15</v>
      </c>
      <c r="F172" s="85">
        <v>180</v>
      </c>
      <c r="G172" s="227">
        <v>254</v>
      </c>
      <c r="H172" s="227">
        <v>284</v>
      </c>
      <c r="I172" s="224">
        <f t="shared" si="6"/>
        <v>538</v>
      </c>
    </row>
    <row r="173" spans="1:9" ht="21" x14ac:dyDescent="0.35">
      <c r="A173" s="31"/>
      <c r="B173" s="30"/>
      <c r="C173" s="35"/>
      <c r="D173" s="26" t="s">
        <v>11</v>
      </c>
      <c r="E173" s="92">
        <f>SUM(E163:E172)</f>
        <v>143</v>
      </c>
      <c r="F173" s="115">
        <f>SUM(F163:F172)</f>
        <v>2295</v>
      </c>
      <c r="G173" s="228">
        <f>SUM(G163:G172)</f>
        <v>3499</v>
      </c>
      <c r="H173" s="228">
        <f>SUM(H163:H172)</f>
        <v>3416</v>
      </c>
      <c r="I173" s="226">
        <f t="shared" si="6"/>
        <v>6915</v>
      </c>
    </row>
    <row r="174" spans="1:9" ht="21" x14ac:dyDescent="0.35">
      <c r="A174" s="25"/>
      <c r="B174" s="26" t="s">
        <v>124</v>
      </c>
      <c r="C174" s="32">
        <v>2</v>
      </c>
      <c r="D174" s="25" t="s">
        <v>125</v>
      </c>
      <c r="E174" s="85">
        <v>7</v>
      </c>
      <c r="F174" s="85">
        <v>93</v>
      </c>
      <c r="G174" s="227">
        <v>158</v>
      </c>
      <c r="H174" s="227">
        <v>172</v>
      </c>
      <c r="I174" s="224">
        <f t="shared" si="6"/>
        <v>330</v>
      </c>
    </row>
    <row r="175" spans="1:9" ht="21" x14ac:dyDescent="0.35">
      <c r="A175" s="25"/>
      <c r="B175" s="25"/>
      <c r="C175" s="32">
        <v>4</v>
      </c>
      <c r="D175" s="25" t="s">
        <v>126</v>
      </c>
      <c r="E175" s="85">
        <v>13</v>
      </c>
      <c r="F175" s="85">
        <v>191</v>
      </c>
      <c r="G175" s="230">
        <v>401</v>
      </c>
      <c r="H175" s="230">
        <v>412</v>
      </c>
      <c r="I175" s="224">
        <f t="shared" si="6"/>
        <v>813</v>
      </c>
    </row>
    <row r="176" spans="1:9" ht="21" x14ac:dyDescent="0.35">
      <c r="A176" s="25"/>
      <c r="B176" s="25"/>
      <c r="C176" s="32">
        <v>8</v>
      </c>
      <c r="D176" s="25" t="s">
        <v>127</v>
      </c>
      <c r="E176" s="85">
        <v>17</v>
      </c>
      <c r="F176" s="85">
        <v>290</v>
      </c>
      <c r="G176" s="230">
        <v>452</v>
      </c>
      <c r="H176" s="230">
        <v>447</v>
      </c>
      <c r="I176" s="224">
        <f t="shared" si="6"/>
        <v>899</v>
      </c>
    </row>
    <row r="177" spans="1:9" ht="21" x14ac:dyDescent="0.35">
      <c r="A177" s="25"/>
      <c r="B177" s="25"/>
      <c r="C177" s="32">
        <v>9</v>
      </c>
      <c r="D177" s="25" t="s">
        <v>128</v>
      </c>
      <c r="E177" s="85">
        <v>8</v>
      </c>
      <c r="F177" s="85">
        <v>135</v>
      </c>
      <c r="G177" s="230">
        <v>212</v>
      </c>
      <c r="H177" s="230">
        <v>204</v>
      </c>
      <c r="I177" s="224">
        <f t="shared" si="6"/>
        <v>416</v>
      </c>
    </row>
    <row r="178" spans="1:9" ht="21" x14ac:dyDescent="0.35">
      <c r="A178" s="25"/>
      <c r="B178" s="25"/>
      <c r="C178" s="32">
        <v>11</v>
      </c>
      <c r="D178" s="25" t="s">
        <v>129</v>
      </c>
      <c r="E178" s="85">
        <v>9</v>
      </c>
      <c r="F178" s="85">
        <v>130</v>
      </c>
      <c r="G178" s="230">
        <v>203</v>
      </c>
      <c r="H178" s="230">
        <v>231</v>
      </c>
      <c r="I178" s="224">
        <f t="shared" si="6"/>
        <v>434</v>
      </c>
    </row>
    <row r="179" spans="1:9" ht="21" x14ac:dyDescent="0.35">
      <c r="A179" s="25"/>
      <c r="B179" s="25"/>
      <c r="C179" s="32">
        <v>13</v>
      </c>
      <c r="D179" s="25" t="s">
        <v>130</v>
      </c>
      <c r="E179" s="85">
        <v>12</v>
      </c>
      <c r="F179" s="85">
        <v>166</v>
      </c>
      <c r="G179" s="227">
        <v>289</v>
      </c>
      <c r="H179" s="227">
        <v>299</v>
      </c>
      <c r="I179" s="224">
        <f t="shared" si="6"/>
        <v>588</v>
      </c>
    </row>
    <row r="180" spans="1:9" ht="21" x14ac:dyDescent="0.35">
      <c r="A180" s="25"/>
      <c r="B180" s="25"/>
      <c r="C180" s="32">
        <v>14</v>
      </c>
      <c r="D180" s="25" t="s">
        <v>131</v>
      </c>
      <c r="E180" s="85">
        <v>16</v>
      </c>
      <c r="F180" s="85">
        <v>277</v>
      </c>
      <c r="G180" s="227">
        <v>437</v>
      </c>
      <c r="H180" s="227">
        <v>458</v>
      </c>
      <c r="I180" s="224">
        <f t="shared" si="6"/>
        <v>895</v>
      </c>
    </row>
    <row r="181" spans="1:9" ht="21" x14ac:dyDescent="0.35">
      <c r="A181" s="31"/>
      <c r="B181" s="30"/>
      <c r="C181" s="35"/>
      <c r="D181" s="26" t="s">
        <v>11</v>
      </c>
      <c r="E181" s="92">
        <f>SUM(E174:E180)</f>
        <v>82</v>
      </c>
      <c r="F181" s="115">
        <f>SUM(F174:F180)</f>
        <v>1282</v>
      </c>
      <c r="G181" s="228">
        <f>SUM(G174:G180)</f>
        <v>2152</v>
      </c>
      <c r="H181" s="228">
        <f>SUM(H174:H180)</f>
        <v>2223</v>
      </c>
      <c r="I181" s="226">
        <f t="shared" si="6"/>
        <v>4375</v>
      </c>
    </row>
    <row r="182" spans="1:9" ht="21" x14ac:dyDescent="0.35">
      <c r="A182" s="23" t="s">
        <v>41</v>
      </c>
      <c r="B182" s="21" t="s">
        <v>24</v>
      </c>
      <c r="C182" s="36"/>
      <c r="D182" s="21"/>
      <c r="E182" s="92">
        <f>E173+E181</f>
        <v>225</v>
      </c>
      <c r="F182" s="115">
        <f>F173+F181</f>
        <v>3577</v>
      </c>
      <c r="G182" s="228">
        <f>G173+G181</f>
        <v>5651</v>
      </c>
      <c r="H182" s="228">
        <f>H173+H181</f>
        <v>5639</v>
      </c>
      <c r="I182" s="228">
        <f>I173+I181</f>
        <v>11290</v>
      </c>
    </row>
    <row r="183" spans="1:9" ht="21" x14ac:dyDescent="0.35">
      <c r="A183" s="83" t="s">
        <v>24</v>
      </c>
      <c r="B183" s="84"/>
      <c r="C183" s="85">
        <v>1</v>
      </c>
      <c r="D183" s="181" t="s">
        <v>132</v>
      </c>
      <c r="E183" s="90">
        <v>41</v>
      </c>
      <c r="F183" s="182">
        <v>786</v>
      </c>
      <c r="G183" s="232">
        <v>940</v>
      </c>
      <c r="H183" s="232">
        <v>994</v>
      </c>
      <c r="I183" s="232">
        <f>SUM(G183:H183)</f>
        <v>1934</v>
      </c>
    </row>
    <row r="184" spans="1:9" ht="21" x14ac:dyDescent="0.35">
      <c r="A184" s="84"/>
      <c r="B184" s="84"/>
      <c r="C184" s="85">
        <v>2</v>
      </c>
      <c r="D184" s="181" t="s">
        <v>133</v>
      </c>
      <c r="E184" s="90">
        <v>17</v>
      </c>
      <c r="F184" s="182">
        <v>510</v>
      </c>
      <c r="G184" s="232">
        <v>399</v>
      </c>
      <c r="H184" s="232">
        <v>430</v>
      </c>
      <c r="I184" s="232">
        <f>SUM(G184:H184)</f>
        <v>829</v>
      </c>
    </row>
    <row r="185" spans="1:9" ht="21" x14ac:dyDescent="0.35">
      <c r="A185" s="84"/>
      <c r="B185" s="84"/>
      <c r="C185" s="85">
        <v>3</v>
      </c>
      <c r="D185" s="181" t="s">
        <v>134</v>
      </c>
      <c r="E185" s="90">
        <v>18</v>
      </c>
      <c r="F185" s="182">
        <v>381</v>
      </c>
      <c r="G185" s="232">
        <v>408</v>
      </c>
      <c r="H185" s="232">
        <v>401</v>
      </c>
      <c r="I185" s="232">
        <f>SUM(G185:H185)</f>
        <v>809</v>
      </c>
    </row>
    <row r="186" spans="1:9" ht="21" x14ac:dyDescent="0.35">
      <c r="A186" s="84"/>
      <c r="B186" s="84"/>
      <c r="C186" s="85">
        <v>4</v>
      </c>
      <c r="D186" s="181" t="s">
        <v>135</v>
      </c>
      <c r="E186" s="90">
        <v>17</v>
      </c>
      <c r="F186" s="182">
        <v>263</v>
      </c>
      <c r="G186" s="232">
        <v>272</v>
      </c>
      <c r="H186" s="232">
        <v>289</v>
      </c>
      <c r="I186" s="232">
        <f>SUM(G186:H186)</f>
        <v>561</v>
      </c>
    </row>
    <row r="187" spans="1:9" ht="21" x14ac:dyDescent="0.35">
      <c r="A187" s="84"/>
      <c r="B187" s="84"/>
      <c r="C187" s="85">
        <v>5</v>
      </c>
      <c r="D187" s="181" t="s">
        <v>136</v>
      </c>
      <c r="E187" s="90">
        <v>18</v>
      </c>
      <c r="F187" s="182">
        <v>236</v>
      </c>
      <c r="G187" s="232">
        <v>447</v>
      </c>
      <c r="H187" s="232">
        <v>405</v>
      </c>
      <c r="I187" s="232">
        <f t="shared" ref="I187:I196" si="7">SUM(G187:H187)</f>
        <v>852</v>
      </c>
    </row>
    <row r="188" spans="1:9" ht="21" x14ac:dyDescent="0.35">
      <c r="A188" s="84"/>
      <c r="B188" s="84"/>
      <c r="C188" s="85">
        <v>6</v>
      </c>
      <c r="D188" s="181" t="s">
        <v>137</v>
      </c>
      <c r="E188" s="90">
        <v>22</v>
      </c>
      <c r="F188" s="182">
        <v>284</v>
      </c>
      <c r="G188" s="232">
        <v>627</v>
      </c>
      <c r="H188" s="232">
        <v>603</v>
      </c>
      <c r="I188" s="232">
        <f t="shared" si="7"/>
        <v>1230</v>
      </c>
    </row>
    <row r="189" spans="1:9" ht="21" x14ac:dyDescent="0.35">
      <c r="A189" s="84"/>
      <c r="B189" s="84"/>
      <c r="C189" s="85">
        <v>7</v>
      </c>
      <c r="D189" s="181" t="s">
        <v>138</v>
      </c>
      <c r="E189" s="90">
        <v>16</v>
      </c>
      <c r="F189" s="182">
        <v>239</v>
      </c>
      <c r="G189" s="232">
        <v>471</v>
      </c>
      <c r="H189" s="232">
        <v>479</v>
      </c>
      <c r="I189" s="232">
        <f t="shared" si="7"/>
        <v>950</v>
      </c>
    </row>
    <row r="190" spans="1:9" ht="21" x14ac:dyDescent="0.35">
      <c r="A190" s="84"/>
      <c r="B190" s="84"/>
      <c r="C190" s="85">
        <v>8</v>
      </c>
      <c r="D190" s="181" t="s">
        <v>139</v>
      </c>
      <c r="E190" s="90">
        <v>16</v>
      </c>
      <c r="F190" s="182">
        <v>946</v>
      </c>
      <c r="G190" s="233">
        <v>733</v>
      </c>
      <c r="H190" s="233">
        <v>764</v>
      </c>
      <c r="I190" s="232">
        <f t="shared" si="7"/>
        <v>1497</v>
      </c>
    </row>
    <row r="191" spans="1:9" ht="21" x14ac:dyDescent="0.35">
      <c r="A191" s="84"/>
      <c r="B191" s="84"/>
      <c r="C191" s="85">
        <v>9</v>
      </c>
      <c r="D191" s="181" t="s">
        <v>140</v>
      </c>
      <c r="E191" s="90">
        <v>13</v>
      </c>
      <c r="F191" s="182">
        <v>271</v>
      </c>
      <c r="G191" s="232">
        <v>404</v>
      </c>
      <c r="H191" s="232">
        <v>387</v>
      </c>
      <c r="I191" s="232">
        <f t="shared" si="7"/>
        <v>791</v>
      </c>
    </row>
    <row r="192" spans="1:9" ht="21" x14ac:dyDescent="0.35">
      <c r="A192" s="84"/>
      <c r="B192" s="84"/>
      <c r="C192" s="85">
        <v>10</v>
      </c>
      <c r="D192" s="181" t="s">
        <v>141</v>
      </c>
      <c r="E192" s="90">
        <v>11</v>
      </c>
      <c r="F192" s="182">
        <v>469</v>
      </c>
      <c r="G192" s="233">
        <v>249</v>
      </c>
      <c r="H192" s="233">
        <v>305</v>
      </c>
      <c r="I192" s="232">
        <f t="shared" si="7"/>
        <v>554</v>
      </c>
    </row>
    <row r="193" spans="1:9" ht="21" x14ac:dyDescent="0.35">
      <c r="A193" s="84"/>
      <c r="B193" s="84"/>
      <c r="C193" s="85">
        <v>11</v>
      </c>
      <c r="D193" s="181" t="s">
        <v>142</v>
      </c>
      <c r="E193" s="90">
        <v>18</v>
      </c>
      <c r="F193" s="182">
        <v>249</v>
      </c>
      <c r="G193" s="232">
        <v>459</v>
      </c>
      <c r="H193" s="232">
        <v>455</v>
      </c>
      <c r="I193" s="232">
        <f t="shared" si="7"/>
        <v>914</v>
      </c>
    </row>
    <row r="194" spans="1:9" ht="21" x14ac:dyDescent="0.35">
      <c r="A194" s="84"/>
      <c r="B194" s="84"/>
      <c r="C194" s="85">
        <v>12</v>
      </c>
      <c r="D194" s="181" t="s">
        <v>143</v>
      </c>
      <c r="E194" s="90">
        <v>18</v>
      </c>
      <c r="F194" s="182">
        <v>393</v>
      </c>
      <c r="G194" s="233">
        <v>575</v>
      </c>
      <c r="H194" s="233">
        <v>584</v>
      </c>
      <c r="I194" s="232">
        <f t="shared" si="7"/>
        <v>1159</v>
      </c>
    </row>
    <row r="195" spans="1:9" ht="21" x14ac:dyDescent="0.35">
      <c r="A195" s="84"/>
      <c r="B195" s="84"/>
      <c r="C195" s="85">
        <v>13</v>
      </c>
      <c r="D195" s="181" t="s">
        <v>144</v>
      </c>
      <c r="E195" s="90">
        <v>16</v>
      </c>
      <c r="F195" s="182">
        <v>204</v>
      </c>
      <c r="G195" s="232">
        <v>420</v>
      </c>
      <c r="H195" s="232">
        <v>392</v>
      </c>
      <c r="I195" s="232">
        <f t="shared" si="7"/>
        <v>812</v>
      </c>
    </row>
    <row r="196" spans="1:9" ht="21" x14ac:dyDescent="0.35">
      <c r="A196" s="84"/>
      <c r="B196" s="84"/>
      <c r="C196" s="85">
        <v>14</v>
      </c>
      <c r="D196" s="181" t="s">
        <v>145</v>
      </c>
      <c r="E196" s="90">
        <v>10</v>
      </c>
      <c r="F196" s="182">
        <v>144</v>
      </c>
      <c r="G196" s="233">
        <v>195</v>
      </c>
      <c r="H196" s="233">
        <v>204</v>
      </c>
      <c r="I196" s="232">
        <f t="shared" si="7"/>
        <v>399</v>
      </c>
    </row>
    <row r="197" spans="1:9" ht="21" x14ac:dyDescent="0.35">
      <c r="A197" s="86" t="s">
        <v>41</v>
      </c>
      <c r="B197" s="87"/>
      <c r="C197" s="88"/>
      <c r="D197" s="89"/>
      <c r="E197" s="37">
        <f>SUM(E183:E196)</f>
        <v>251</v>
      </c>
      <c r="F197" s="20">
        <f>SUM(F183:F196)</f>
        <v>5375</v>
      </c>
      <c r="G197" s="226">
        <f>SUM(G183:G196)</f>
        <v>6599</v>
      </c>
      <c r="H197" s="226">
        <f>SUM(H183:H196)</f>
        <v>6692</v>
      </c>
      <c r="I197" s="226">
        <f>SUM(I183:I196)</f>
        <v>13291</v>
      </c>
    </row>
    <row r="198" spans="1:9" ht="21" x14ac:dyDescent="0.35">
      <c r="A198" s="287" t="s">
        <v>33</v>
      </c>
      <c r="B198" s="288"/>
      <c r="C198" s="288"/>
      <c r="D198" s="289"/>
      <c r="E198" s="116">
        <f>E15+E26+E40+E47+E60+E79+E93+E113+E131+E144+E162+E182+E197</f>
        <v>2236</v>
      </c>
      <c r="F198" s="116">
        <f>F15+F26+F40+F47+F60+F79+F93+F113+F131+F144+F162+F182+F197</f>
        <v>33902</v>
      </c>
      <c r="G198" s="234">
        <f>G15+G26+G40+G47+G60+G79+G93+G113+G131+G144+G162+G182+G197</f>
        <v>55259</v>
      </c>
      <c r="H198" s="234">
        <f>H15+H26+H40+H47+H60+H79+H93+H113+H131+H144+H162+H182+H197</f>
        <v>55098</v>
      </c>
      <c r="I198" s="234">
        <f>I15+I26+I40+I47+I60+I79+I93+I113+I131+I144+I162+I182+I197</f>
        <v>110357</v>
      </c>
    </row>
    <row r="203" spans="1:9" ht="21" x14ac:dyDescent="0.35">
      <c r="A203" s="19" t="s">
        <v>270</v>
      </c>
      <c r="B203" s="17"/>
      <c r="C203" s="17"/>
      <c r="D203" s="17"/>
      <c r="E203" s="17"/>
      <c r="F203" s="17"/>
      <c r="G203" s="235"/>
      <c r="H203" s="235"/>
      <c r="I203" s="235"/>
    </row>
    <row r="204" spans="1:9" ht="47.25" customHeight="1" x14ac:dyDescent="0.2">
      <c r="A204" s="283" t="s">
        <v>276</v>
      </c>
      <c r="B204" s="283"/>
      <c r="C204" s="283"/>
      <c r="D204" s="283"/>
      <c r="E204" s="283"/>
      <c r="F204" s="283"/>
      <c r="G204" s="283"/>
      <c r="H204" s="283"/>
      <c r="I204" s="283"/>
    </row>
    <row r="205" spans="1:9" ht="21" x14ac:dyDescent="0.35">
      <c r="A205" s="62" t="s">
        <v>277</v>
      </c>
    </row>
  </sheetData>
  <mergeCells count="15">
    <mergeCell ref="A204:I204"/>
    <mergeCell ref="A15:B15"/>
    <mergeCell ref="A26:B26"/>
    <mergeCell ref="A60:C60"/>
    <mergeCell ref="A198:D198"/>
    <mergeCell ref="A1:I1"/>
    <mergeCell ref="A2:I2"/>
    <mergeCell ref="A3:A4"/>
    <mergeCell ref="B3:B4"/>
    <mergeCell ref="C3:C4"/>
    <mergeCell ref="D3:D4"/>
    <mergeCell ref="E3:E4"/>
    <mergeCell ref="F3:F4"/>
    <mergeCell ref="G3:H3"/>
    <mergeCell ref="I3:I4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320"/>
  <sheetViews>
    <sheetView zoomScale="80" zoomScaleNormal="80"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R325" sqref="R325"/>
    </sheetView>
  </sheetViews>
  <sheetFormatPr defaultRowHeight="14.25" x14ac:dyDescent="0.2"/>
  <cols>
    <col min="1" max="1" width="7.25" customWidth="1"/>
    <col min="2" max="2" width="8.25" customWidth="1"/>
    <col min="3" max="16" width="8.875" customWidth="1"/>
    <col min="17" max="17" width="12.125" style="135" bestFit="1" customWidth="1"/>
    <col min="18" max="18" width="11" style="95" customWidth="1"/>
    <col min="19" max="19" width="25.75" style="95" customWidth="1"/>
    <col min="20" max="20" width="10.375" style="120" bestFit="1" customWidth="1"/>
    <col min="21" max="21" width="9" style="120"/>
    <col min="22" max="23" width="9" style="95"/>
    <col min="24" max="24" width="11.25" style="95" customWidth="1"/>
    <col min="25" max="26" width="9.875" bestFit="1" customWidth="1"/>
    <col min="27" max="27" width="10.875" bestFit="1" customWidth="1"/>
    <col min="29" max="29" width="11.875" customWidth="1"/>
    <col min="32" max="32" width="9.5" bestFit="1" customWidth="1"/>
  </cols>
  <sheetData>
    <row r="1" spans="1:32" ht="21" x14ac:dyDescent="0.2">
      <c r="A1" s="294" t="s">
        <v>225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</row>
    <row r="2" spans="1:32" ht="21" x14ac:dyDescent="0.35">
      <c r="A2" s="295" t="s">
        <v>230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X2" s="293" t="s">
        <v>261</v>
      </c>
      <c r="Y2" s="293"/>
      <c r="Z2" s="293"/>
      <c r="AA2" s="293"/>
      <c r="AC2" s="293" t="s">
        <v>262</v>
      </c>
      <c r="AD2" s="293"/>
      <c r="AE2" s="293"/>
      <c r="AF2" s="293"/>
    </row>
    <row r="3" spans="1:32" ht="105.75" x14ac:dyDescent="0.2">
      <c r="A3" s="296" t="s">
        <v>274</v>
      </c>
      <c r="B3" s="297"/>
      <c r="C3" s="241" t="s">
        <v>12</v>
      </c>
      <c r="D3" s="242" t="s">
        <v>13</v>
      </c>
      <c r="E3" s="243" t="s">
        <v>14</v>
      </c>
      <c r="F3" s="242" t="s">
        <v>15</v>
      </c>
      <c r="G3" s="241" t="s">
        <v>16</v>
      </c>
      <c r="H3" s="244" t="s">
        <v>17</v>
      </c>
      <c r="I3" s="241" t="s">
        <v>18</v>
      </c>
      <c r="J3" s="242" t="s">
        <v>19</v>
      </c>
      <c r="K3" s="241" t="s">
        <v>20</v>
      </c>
      <c r="L3" s="242" t="s">
        <v>21</v>
      </c>
      <c r="M3" s="242" t="s">
        <v>22</v>
      </c>
      <c r="N3" s="245" t="s">
        <v>23</v>
      </c>
      <c r="O3" s="245" t="s">
        <v>278</v>
      </c>
      <c r="P3" s="245" t="s">
        <v>279</v>
      </c>
      <c r="Q3" s="246" t="s">
        <v>11</v>
      </c>
      <c r="S3" s="145" t="s">
        <v>197</v>
      </c>
      <c r="T3" s="122" t="s">
        <v>9</v>
      </c>
      <c r="U3" s="122" t="s">
        <v>10</v>
      </c>
      <c r="V3" s="125" t="s">
        <v>11</v>
      </c>
      <c r="X3" s="127" t="s">
        <v>265</v>
      </c>
      <c r="Y3" s="122" t="s">
        <v>9</v>
      </c>
      <c r="Z3" s="122" t="s">
        <v>10</v>
      </c>
      <c r="AA3" s="122" t="s">
        <v>11</v>
      </c>
      <c r="AC3" s="127" t="s">
        <v>264</v>
      </c>
      <c r="AD3" s="122" t="s">
        <v>9</v>
      </c>
      <c r="AE3" s="122" t="s">
        <v>10</v>
      </c>
      <c r="AF3" s="122" t="s">
        <v>11</v>
      </c>
    </row>
    <row r="4" spans="1:32" ht="21" x14ac:dyDescent="0.35">
      <c r="A4" s="290" t="s">
        <v>146</v>
      </c>
      <c r="B4" s="48" t="s">
        <v>9</v>
      </c>
      <c r="C4" s="41">
        <v>40</v>
      </c>
      <c r="D4" s="41">
        <v>43</v>
      </c>
      <c r="E4" s="41">
        <v>16</v>
      </c>
      <c r="F4" s="41">
        <v>20</v>
      </c>
      <c r="G4" s="41">
        <v>53</v>
      </c>
      <c r="H4" s="41">
        <v>33</v>
      </c>
      <c r="I4" s="41">
        <v>24</v>
      </c>
      <c r="J4" s="41">
        <v>46</v>
      </c>
      <c r="K4" s="41">
        <v>32</v>
      </c>
      <c r="L4" s="41">
        <v>43</v>
      </c>
      <c r="M4" s="41">
        <v>61</v>
      </c>
      <c r="N4" s="41">
        <v>46</v>
      </c>
      <c r="O4" s="178">
        <v>33</v>
      </c>
      <c r="P4" s="178">
        <v>25</v>
      </c>
      <c r="Q4" s="133">
        <f t="shared" ref="Q4:Q67" si="0">SUM(C4:P4)</f>
        <v>515</v>
      </c>
      <c r="R4" s="123"/>
      <c r="S4" s="158" t="s">
        <v>199</v>
      </c>
      <c r="T4" s="121">
        <f>Q4+Q7+Q10</f>
        <v>1597</v>
      </c>
      <c r="U4" s="121">
        <f>Q5+Q8+Q11</f>
        <v>1582</v>
      </c>
      <c r="V4" s="143">
        <f>T4+U4</f>
        <v>3179</v>
      </c>
      <c r="X4" s="159" t="s">
        <v>238</v>
      </c>
      <c r="Y4" s="128">
        <f>Q4+Q7+Q10+Q13+Q16</f>
        <v>2725</v>
      </c>
      <c r="Z4" s="128">
        <f>Q5+Q8+Q11+Q14+Q17</f>
        <v>2712</v>
      </c>
      <c r="AA4" s="130">
        <f>SUM(Y4:Z4)</f>
        <v>5437</v>
      </c>
      <c r="AC4" s="160" t="s">
        <v>256</v>
      </c>
      <c r="AD4" s="128">
        <v>504</v>
      </c>
      <c r="AE4" s="128">
        <v>505</v>
      </c>
      <c r="AF4" s="130">
        <f>SUM(AD4:AE4)</f>
        <v>1009</v>
      </c>
    </row>
    <row r="5" spans="1:32" ht="21" x14ac:dyDescent="0.35">
      <c r="A5" s="291"/>
      <c r="B5" s="48" t="s">
        <v>10</v>
      </c>
      <c r="C5" s="40">
        <v>40</v>
      </c>
      <c r="D5" s="40">
        <v>33</v>
      </c>
      <c r="E5" s="40">
        <v>13</v>
      </c>
      <c r="F5" s="40">
        <v>33</v>
      </c>
      <c r="G5" s="40">
        <v>56</v>
      </c>
      <c r="H5" s="40">
        <v>30</v>
      </c>
      <c r="I5" s="40">
        <v>26</v>
      </c>
      <c r="J5" s="40">
        <v>32</v>
      </c>
      <c r="K5" s="40">
        <v>30</v>
      </c>
      <c r="L5" s="40">
        <v>34</v>
      </c>
      <c r="M5" s="40">
        <v>61</v>
      </c>
      <c r="N5" s="40">
        <v>31</v>
      </c>
      <c r="O5" s="178">
        <v>39</v>
      </c>
      <c r="P5" s="178">
        <v>29</v>
      </c>
      <c r="Q5" s="133">
        <f t="shared" si="0"/>
        <v>487</v>
      </c>
      <c r="R5" s="123"/>
      <c r="S5" s="158" t="s">
        <v>200</v>
      </c>
      <c r="T5" s="121">
        <f>T4+Q13+Q16+Q19</f>
        <v>3368</v>
      </c>
      <c r="U5" s="121">
        <f>U4+Q14+Q17+Q20</f>
        <v>3291</v>
      </c>
      <c r="V5" s="143">
        <f t="shared" ref="V5:V19" si="1">T5+U5</f>
        <v>6659</v>
      </c>
      <c r="X5" s="159" t="s">
        <v>239</v>
      </c>
      <c r="Y5" s="128">
        <f>Q19+Q22+Q25+Q28+Q31</f>
        <v>3322</v>
      </c>
      <c r="Z5" s="128">
        <f>Q20+Q23+Q26+Q29+Q32</f>
        <v>3141</v>
      </c>
      <c r="AA5" s="130">
        <f t="shared" ref="AA5:AA21" si="2">SUM(Y5:Z5)</f>
        <v>6463</v>
      </c>
      <c r="AC5" s="161" t="s">
        <v>237</v>
      </c>
      <c r="AD5" s="128">
        <f>Y4-AD4</f>
        <v>2221</v>
      </c>
      <c r="AE5" s="128">
        <f>Z4-AE4</f>
        <v>2207</v>
      </c>
      <c r="AF5" s="130">
        <f t="shared" ref="AF5:AF25" si="3">SUM(AD5:AE5)</f>
        <v>4428</v>
      </c>
    </row>
    <row r="6" spans="1:32" ht="21" x14ac:dyDescent="0.35">
      <c r="A6" s="292"/>
      <c r="B6" s="49" t="s">
        <v>11</v>
      </c>
      <c r="C6" s="44">
        <f>SUM(C4:C5)</f>
        <v>80</v>
      </c>
      <c r="D6" s="44">
        <f>SUM(D4:D5)</f>
        <v>76</v>
      </c>
      <c r="E6" s="44">
        <f t="shared" ref="E6:P6" si="4">SUM(E4:E5)</f>
        <v>29</v>
      </c>
      <c r="F6" s="44">
        <f t="shared" si="4"/>
        <v>53</v>
      </c>
      <c r="G6" s="44">
        <f t="shared" si="4"/>
        <v>109</v>
      </c>
      <c r="H6" s="44">
        <f t="shared" si="4"/>
        <v>63</v>
      </c>
      <c r="I6" s="44">
        <f t="shared" si="4"/>
        <v>50</v>
      </c>
      <c r="J6" s="44">
        <f t="shared" si="4"/>
        <v>78</v>
      </c>
      <c r="K6" s="44">
        <f t="shared" si="4"/>
        <v>62</v>
      </c>
      <c r="L6" s="44">
        <f t="shared" si="4"/>
        <v>77</v>
      </c>
      <c r="M6" s="44">
        <f t="shared" si="4"/>
        <v>122</v>
      </c>
      <c r="N6" s="44">
        <f t="shared" si="4"/>
        <v>77</v>
      </c>
      <c r="O6" s="44">
        <f t="shared" si="4"/>
        <v>72</v>
      </c>
      <c r="P6" s="44">
        <f t="shared" si="4"/>
        <v>54</v>
      </c>
      <c r="Q6" s="134">
        <f t="shared" si="0"/>
        <v>1002</v>
      </c>
      <c r="R6" s="96"/>
      <c r="S6" s="158" t="s">
        <v>201</v>
      </c>
      <c r="T6" s="121">
        <f>T5+Q22</f>
        <v>4035</v>
      </c>
      <c r="U6" s="121">
        <f>U5+Q23</f>
        <v>3976</v>
      </c>
      <c r="V6" s="143">
        <f t="shared" si="1"/>
        <v>8011</v>
      </c>
      <c r="X6" s="159" t="s">
        <v>240</v>
      </c>
      <c r="Y6" s="128">
        <f>Q34+Q37+Q40+Q43+Q46</f>
        <v>3418</v>
      </c>
      <c r="Z6" s="128">
        <f>Q35+Q38+Q41+Q44+Q47</f>
        <v>3175</v>
      </c>
      <c r="AA6" s="130">
        <f t="shared" si="2"/>
        <v>6593</v>
      </c>
      <c r="AC6" s="159" t="s">
        <v>239</v>
      </c>
      <c r="AD6" s="128">
        <v>3322</v>
      </c>
      <c r="AE6" s="128">
        <v>3141</v>
      </c>
      <c r="AF6" s="130">
        <f t="shared" si="3"/>
        <v>6463</v>
      </c>
    </row>
    <row r="7" spans="1:32" ht="21" x14ac:dyDescent="0.35">
      <c r="A7" s="290">
        <v>1</v>
      </c>
      <c r="B7" s="48" t="s">
        <v>9</v>
      </c>
      <c r="C7" s="41">
        <v>37</v>
      </c>
      <c r="D7" s="41">
        <v>28</v>
      </c>
      <c r="E7" s="41">
        <v>10</v>
      </c>
      <c r="F7" s="41">
        <v>42</v>
      </c>
      <c r="G7" s="41">
        <v>52</v>
      </c>
      <c r="H7" s="41">
        <v>38</v>
      </c>
      <c r="I7" s="41">
        <v>32</v>
      </c>
      <c r="J7" s="41">
        <v>53</v>
      </c>
      <c r="K7" s="41">
        <v>34</v>
      </c>
      <c r="L7" s="41">
        <v>49</v>
      </c>
      <c r="M7" s="41">
        <v>51</v>
      </c>
      <c r="N7" s="41">
        <v>33</v>
      </c>
      <c r="O7" s="46">
        <v>42</v>
      </c>
      <c r="P7" s="46">
        <v>25</v>
      </c>
      <c r="Q7" s="133">
        <f t="shared" si="0"/>
        <v>526</v>
      </c>
      <c r="R7" s="175"/>
      <c r="S7" s="158" t="s">
        <v>202</v>
      </c>
      <c r="T7" s="121">
        <f>T6+Q25+Q28+Q31+Q34+Q37+Q40+Q43+Q46</f>
        <v>9465</v>
      </c>
      <c r="U7" s="121">
        <f>U6+Q26+Q29+Q32+Q35+Q38+Q41+Q44+Q47</f>
        <v>9028</v>
      </c>
      <c r="V7" s="144">
        <f t="shared" si="1"/>
        <v>18493</v>
      </c>
      <c r="X7" s="159" t="s">
        <v>241</v>
      </c>
      <c r="Y7" s="128">
        <f>Q49+Q52+Q55+Q58+Q61</f>
        <v>3726</v>
      </c>
      <c r="Z7" s="128">
        <f>Q50+Q53+Q56+Q59+Q62</f>
        <v>3442</v>
      </c>
      <c r="AA7" s="130">
        <f t="shared" si="2"/>
        <v>7168</v>
      </c>
      <c r="AC7" s="159" t="s">
        <v>240</v>
      </c>
      <c r="AD7" s="128">
        <v>3418</v>
      </c>
      <c r="AE7" s="128">
        <v>3175</v>
      </c>
      <c r="AF7" s="130">
        <f t="shared" si="3"/>
        <v>6593</v>
      </c>
    </row>
    <row r="8" spans="1:32" ht="21" x14ac:dyDescent="0.35">
      <c r="A8" s="291"/>
      <c r="B8" s="48" t="s">
        <v>10</v>
      </c>
      <c r="C8" s="40">
        <v>41</v>
      </c>
      <c r="D8" s="40">
        <v>34</v>
      </c>
      <c r="E8" s="40">
        <v>8</v>
      </c>
      <c r="F8" s="40">
        <v>39</v>
      </c>
      <c r="G8" s="40">
        <v>59</v>
      </c>
      <c r="H8" s="40">
        <v>38</v>
      </c>
      <c r="I8" s="40">
        <v>28</v>
      </c>
      <c r="J8" s="40">
        <v>42</v>
      </c>
      <c r="K8" s="40">
        <v>28</v>
      </c>
      <c r="L8" s="40">
        <v>64</v>
      </c>
      <c r="M8" s="40">
        <v>59</v>
      </c>
      <c r="N8" s="40">
        <v>31</v>
      </c>
      <c r="O8" s="46">
        <v>36</v>
      </c>
      <c r="P8" s="46">
        <v>22</v>
      </c>
      <c r="Q8" s="133">
        <f t="shared" si="0"/>
        <v>529</v>
      </c>
      <c r="R8" s="175"/>
      <c r="S8" s="158" t="s">
        <v>203</v>
      </c>
      <c r="T8" s="121">
        <f>T7+Q49</f>
        <v>10117</v>
      </c>
      <c r="U8" s="121">
        <f>U7+Q50</f>
        <v>9691</v>
      </c>
      <c r="V8" s="143">
        <f t="shared" si="1"/>
        <v>19808</v>
      </c>
      <c r="X8" s="159" t="s">
        <v>242</v>
      </c>
      <c r="Y8" s="128">
        <f>Q64+Q67+Q70+Q73+Q76</f>
        <v>3917</v>
      </c>
      <c r="Z8" s="128">
        <f>Q65+Q68+Q71+Q74+Q77</f>
        <v>3923</v>
      </c>
      <c r="AA8" s="130">
        <f t="shared" si="2"/>
        <v>7840</v>
      </c>
      <c r="AC8" s="159" t="s">
        <v>241</v>
      </c>
      <c r="AD8" s="128">
        <v>3726</v>
      </c>
      <c r="AE8" s="128">
        <v>3442</v>
      </c>
      <c r="AF8" s="130">
        <f t="shared" si="3"/>
        <v>7168</v>
      </c>
    </row>
    <row r="9" spans="1:32" ht="21" x14ac:dyDescent="0.35">
      <c r="A9" s="292"/>
      <c r="B9" s="49" t="s">
        <v>11</v>
      </c>
      <c r="C9" s="44">
        <f>SUM(C7:C8)</f>
        <v>78</v>
      </c>
      <c r="D9" s="44">
        <f t="shared" ref="D9:P9" si="5">SUM(D7:D8)</f>
        <v>62</v>
      </c>
      <c r="E9" s="44">
        <f t="shared" si="5"/>
        <v>18</v>
      </c>
      <c r="F9" s="44">
        <f t="shared" si="5"/>
        <v>81</v>
      </c>
      <c r="G9" s="44">
        <f t="shared" si="5"/>
        <v>111</v>
      </c>
      <c r="H9" s="44">
        <f t="shared" si="5"/>
        <v>76</v>
      </c>
      <c r="I9" s="44">
        <f t="shared" si="5"/>
        <v>60</v>
      </c>
      <c r="J9" s="44">
        <f t="shared" si="5"/>
        <v>95</v>
      </c>
      <c r="K9" s="44">
        <f t="shared" si="5"/>
        <v>62</v>
      </c>
      <c r="L9" s="44">
        <f t="shared" si="5"/>
        <v>113</v>
      </c>
      <c r="M9" s="44">
        <f t="shared" si="5"/>
        <v>110</v>
      </c>
      <c r="N9" s="44">
        <f t="shared" si="5"/>
        <v>64</v>
      </c>
      <c r="O9" s="44">
        <f t="shared" si="5"/>
        <v>78</v>
      </c>
      <c r="P9" s="44">
        <f t="shared" si="5"/>
        <v>47</v>
      </c>
      <c r="Q9" s="134">
        <f t="shared" si="0"/>
        <v>1055</v>
      </c>
      <c r="S9" s="158" t="s">
        <v>204</v>
      </c>
      <c r="T9" s="121">
        <f>Q13+Q16+Q19</f>
        <v>1771</v>
      </c>
      <c r="U9" s="121">
        <f>Q14+Q17+Q20</f>
        <v>1709</v>
      </c>
      <c r="V9" s="143">
        <f t="shared" si="1"/>
        <v>3480</v>
      </c>
      <c r="X9" s="159" t="s">
        <v>243</v>
      </c>
      <c r="Y9" s="128">
        <f>Q79+Q82+Q85+Q88+Q91</f>
        <v>4195</v>
      </c>
      <c r="Z9" s="128">
        <f>Q80+Q83+Q86+Q89+Q92</f>
        <v>3891</v>
      </c>
      <c r="AA9" s="130">
        <f t="shared" si="2"/>
        <v>8086</v>
      </c>
      <c r="AC9" s="159" t="s">
        <v>242</v>
      </c>
      <c r="AD9" s="128">
        <v>3917</v>
      </c>
      <c r="AE9" s="128">
        <v>3923</v>
      </c>
      <c r="AF9" s="130">
        <f t="shared" si="3"/>
        <v>7840</v>
      </c>
    </row>
    <row r="10" spans="1:32" ht="21" x14ac:dyDescent="0.35">
      <c r="A10" s="290">
        <v>2</v>
      </c>
      <c r="B10" s="48" t="s">
        <v>9</v>
      </c>
      <c r="C10" s="41">
        <v>45</v>
      </c>
      <c r="D10" s="41">
        <v>36</v>
      </c>
      <c r="E10" s="41">
        <v>10</v>
      </c>
      <c r="F10" s="41">
        <v>41</v>
      </c>
      <c r="G10" s="41">
        <v>52</v>
      </c>
      <c r="H10" s="41">
        <v>47</v>
      </c>
      <c r="I10" s="41">
        <v>27</v>
      </c>
      <c r="J10" s="41">
        <v>46</v>
      </c>
      <c r="K10" s="41">
        <v>40</v>
      </c>
      <c r="L10" s="41">
        <v>51</v>
      </c>
      <c r="M10" s="41">
        <v>62</v>
      </c>
      <c r="N10" s="41">
        <v>36</v>
      </c>
      <c r="O10" s="46">
        <v>36</v>
      </c>
      <c r="P10" s="46">
        <v>27</v>
      </c>
      <c r="Q10" s="133">
        <f t="shared" si="0"/>
        <v>556</v>
      </c>
      <c r="R10" s="175"/>
      <c r="S10" s="158" t="s">
        <v>205</v>
      </c>
      <c r="T10" s="121">
        <f>Q22+Q25+Q28+Q31+Q34+Q37+Q40+Q43+Q46</f>
        <v>6097</v>
      </c>
      <c r="U10" s="121">
        <f>Q23+Q26+Q29+Q32+Q35+Q38+Q41+Q44+Q47</f>
        <v>5737</v>
      </c>
      <c r="V10" s="143">
        <f t="shared" si="1"/>
        <v>11834</v>
      </c>
      <c r="X10" s="159" t="s">
        <v>244</v>
      </c>
      <c r="Y10" s="128">
        <f>Q94+Q97+Q100+Q103+Q106</f>
        <v>3778</v>
      </c>
      <c r="Z10" s="128">
        <f>Q95+Q98+Q101+Q104+Q107</f>
        <v>3538</v>
      </c>
      <c r="AA10" s="130">
        <f t="shared" si="2"/>
        <v>7316</v>
      </c>
      <c r="AC10" s="159" t="s">
        <v>243</v>
      </c>
      <c r="AD10" s="128">
        <v>4195</v>
      </c>
      <c r="AE10" s="128">
        <v>3891</v>
      </c>
      <c r="AF10" s="130">
        <f t="shared" si="3"/>
        <v>8086</v>
      </c>
    </row>
    <row r="11" spans="1:32" ht="21" x14ac:dyDescent="0.35">
      <c r="A11" s="291"/>
      <c r="B11" s="48" t="s">
        <v>10</v>
      </c>
      <c r="C11" s="40">
        <v>39</v>
      </c>
      <c r="D11" s="40">
        <v>48</v>
      </c>
      <c r="E11" s="40">
        <v>17</v>
      </c>
      <c r="F11" s="40">
        <v>44</v>
      </c>
      <c r="G11" s="40">
        <v>64</v>
      </c>
      <c r="H11" s="40">
        <v>43</v>
      </c>
      <c r="I11" s="40">
        <v>18</v>
      </c>
      <c r="J11" s="40">
        <v>47</v>
      </c>
      <c r="K11" s="40">
        <v>34</v>
      </c>
      <c r="L11" s="40">
        <v>56</v>
      </c>
      <c r="M11" s="40">
        <v>57</v>
      </c>
      <c r="N11" s="40">
        <v>35</v>
      </c>
      <c r="O11" s="46">
        <v>38</v>
      </c>
      <c r="P11" s="46">
        <v>26</v>
      </c>
      <c r="Q11" s="133">
        <f t="shared" si="0"/>
        <v>566</v>
      </c>
      <c r="R11" s="175"/>
      <c r="S11" s="158" t="s">
        <v>206</v>
      </c>
      <c r="T11" s="121">
        <f>Q34+Q37+Q40+Q43+Q46+Q49+Q52+Q55+Q58+Q61+Q64+Q67+Q70+Q73+Q76</f>
        <v>11061</v>
      </c>
      <c r="U11" s="121">
        <f>Q35+Q38+Q41+Q44+Q47+Q50+Q53+Q56+Q59+Q62+Q65+Q68+Q71+Q74+Q77</f>
        <v>10540</v>
      </c>
      <c r="V11" s="143">
        <f t="shared" si="1"/>
        <v>21601</v>
      </c>
      <c r="X11" s="159" t="s">
        <v>245</v>
      </c>
      <c r="Y11" s="128">
        <f>Q109+Q112+Q115+Q118+Q121</f>
        <v>4235</v>
      </c>
      <c r="Z11" s="128">
        <f>Q110+Q113+Q116+Q119+Q122</f>
        <v>3967</v>
      </c>
      <c r="AA11" s="130">
        <f t="shared" si="2"/>
        <v>8202</v>
      </c>
      <c r="AC11" s="159" t="s">
        <v>244</v>
      </c>
      <c r="AD11" s="128">
        <v>3778</v>
      </c>
      <c r="AE11" s="128">
        <v>3538</v>
      </c>
      <c r="AF11" s="130">
        <f t="shared" si="3"/>
        <v>7316</v>
      </c>
    </row>
    <row r="12" spans="1:32" ht="21" x14ac:dyDescent="0.35">
      <c r="A12" s="292"/>
      <c r="B12" s="49" t="s">
        <v>11</v>
      </c>
      <c r="C12" s="44">
        <f>SUM(C10:C11)</f>
        <v>84</v>
      </c>
      <c r="D12" s="44">
        <f t="shared" ref="D12:P12" si="6">SUM(D10:D11)</f>
        <v>84</v>
      </c>
      <c r="E12" s="44">
        <f t="shared" si="6"/>
        <v>27</v>
      </c>
      <c r="F12" s="44">
        <f t="shared" si="6"/>
        <v>85</v>
      </c>
      <c r="G12" s="44">
        <f t="shared" si="6"/>
        <v>116</v>
      </c>
      <c r="H12" s="44">
        <f t="shared" si="6"/>
        <v>90</v>
      </c>
      <c r="I12" s="44">
        <f t="shared" si="6"/>
        <v>45</v>
      </c>
      <c r="J12" s="44">
        <f t="shared" si="6"/>
        <v>93</v>
      </c>
      <c r="K12" s="44">
        <f t="shared" si="6"/>
        <v>74</v>
      </c>
      <c r="L12" s="44">
        <f t="shared" si="6"/>
        <v>107</v>
      </c>
      <c r="M12" s="44">
        <f t="shared" si="6"/>
        <v>119</v>
      </c>
      <c r="N12" s="44">
        <f t="shared" si="6"/>
        <v>71</v>
      </c>
      <c r="O12" s="44">
        <f t="shared" si="6"/>
        <v>74</v>
      </c>
      <c r="P12" s="44">
        <f t="shared" si="6"/>
        <v>53</v>
      </c>
      <c r="Q12" s="134">
        <f t="shared" si="0"/>
        <v>1122</v>
      </c>
      <c r="S12" s="158" t="s">
        <v>207</v>
      </c>
      <c r="T12" s="121">
        <f>Q49+Q52+Q55+Q58+Q61</f>
        <v>3726</v>
      </c>
      <c r="U12" s="121">
        <f>Q50+Q53+Q56+Q59+Q62</f>
        <v>3442</v>
      </c>
      <c r="V12" s="143">
        <f t="shared" si="1"/>
        <v>7168</v>
      </c>
      <c r="X12" s="159" t="s">
        <v>246</v>
      </c>
      <c r="Y12" s="128">
        <f>Q124+Q127+Q130+Q133+Q136</f>
        <v>4722</v>
      </c>
      <c r="Z12" s="128">
        <f>Q125+Q128+Q131+Q134+Q137</f>
        <v>4664</v>
      </c>
      <c r="AA12" s="130">
        <f t="shared" si="2"/>
        <v>9386</v>
      </c>
      <c r="AC12" s="159" t="s">
        <v>245</v>
      </c>
      <c r="AD12" s="128">
        <v>4235</v>
      </c>
      <c r="AE12" s="128">
        <v>3967</v>
      </c>
      <c r="AF12" s="130">
        <f t="shared" si="3"/>
        <v>8202</v>
      </c>
    </row>
    <row r="13" spans="1:32" ht="21" x14ac:dyDescent="0.35">
      <c r="A13" s="290">
        <v>3</v>
      </c>
      <c r="B13" s="48" t="s">
        <v>9</v>
      </c>
      <c r="C13" s="41">
        <v>48</v>
      </c>
      <c r="D13" s="41">
        <v>25</v>
      </c>
      <c r="E13" s="41">
        <v>17</v>
      </c>
      <c r="F13" s="41">
        <v>43</v>
      </c>
      <c r="G13" s="41">
        <v>52</v>
      </c>
      <c r="H13" s="41">
        <v>49</v>
      </c>
      <c r="I13" s="41">
        <v>26</v>
      </c>
      <c r="J13" s="41">
        <v>39</v>
      </c>
      <c r="K13" s="41">
        <v>42</v>
      </c>
      <c r="L13" s="41">
        <v>42</v>
      </c>
      <c r="M13" s="41">
        <v>56</v>
      </c>
      <c r="N13" s="41">
        <v>46</v>
      </c>
      <c r="O13" s="46">
        <v>40</v>
      </c>
      <c r="P13" s="46">
        <v>21</v>
      </c>
      <c r="Q13" s="133">
        <f t="shared" si="0"/>
        <v>546</v>
      </c>
      <c r="R13" s="175"/>
      <c r="S13" s="158" t="s">
        <v>208</v>
      </c>
      <c r="T13" s="121">
        <f>Q49+Q52+Q55+Q58+Q61+Q64+Q67+Q70+Q73+Q76+Q79+Q82+Q85+Q88+Q91+Q94+Q97+Q100+Q103+Q106+Q109+Q112+Q115+Q118+Q121+Q124+Q127+Q130+Q133+Q136+Q139+Q142+Q145+Q148+Q151+Q154+Q157+Q160+Q163+Q166+Q169+Q172+Q175+Q178+Q181</f>
        <v>37761</v>
      </c>
      <c r="U13" s="121">
        <f>Q50+Q53+Q56+Q59+Q62+Q65+Q68+Q71+Q74+Q77+Q80+Q83+Q86+Q89+Q92+Q95+Q98+Q101+Q104+Q107+Q110+Q113+Q116+Q119+Q122+Q125+Q128+Q131+Q134+Q137+Q140+Q143+Q146+Q149+Q152+Q155+Q158+Q161+Q164+Q167+Q170+Q173+Q176+Q179+Q182</f>
        <v>36766</v>
      </c>
      <c r="V13" s="143">
        <f t="shared" si="1"/>
        <v>74527</v>
      </c>
      <c r="X13" s="159" t="s">
        <v>247</v>
      </c>
      <c r="Y13" s="128">
        <f>Q139+Q142+Q145+Q148+Q151</f>
        <v>4845</v>
      </c>
      <c r="Z13" s="128">
        <f>Q140+Q143+Q146+Q149+Q152</f>
        <v>4805</v>
      </c>
      <c r="AA13" s="130">
        <f t="shared" si="2"/>
        <v>9650</v>
      </c>
      <c r="AC13" s="159" t="s">
        <v>246</v>
      </c>
      <c r="AD13" s="128">
        <v>4722</v>
      </c>
      <c r="AE13" s="128">
        <v>4664</v>
      </c>
      <c r="AF13" s="130">
        <f t="shared" si="3"/>
        <v>9386</v>
      </c>
    </row>
    <row r="14" spans="1:32" ht="21" x14ac:dyDescent="0.35">
      <c r="A14" s="291"/>
      <c r="B14" s="48" t="s">
        <v>10</v>
      </c>
      <c r="C14" s="40">
        <v>46</v>
      </c>
      <c r="D14" s="40">
        <v>34</v>
      </c>
      <c r="E14" s="40">
        <v>19</v>
      </c>
      <c r="F14" s="40">
        <v>39</v>
      </c>
      <c r="G14" s="40">
        <v>58</v>
      </c>
      <c r="H14" s="40">
        <v>38</v>
      </c>
      <c r="I14" s="40">
        <v>36</v>
      </c>
      <c r="J14" s="40">
        <v>42</v>
      </c>
      <c r="K14" s="40">
        <v>42</v>
      </c>
      <c r="L14" s="40">
        <v>46</v>
      </c>
      <c r="M14" s="40">
        <v>72</v>
      </c>
      <c r="N14" s="40">
        <v>52</v>
      </c>
      <c r="O14" s="46">
        <v>39</v>
      </c>
      <c r="P14" s="46">
        <v>24</v>
      </c>
      <c r="Q14" s="133">
        <f t="shared" si="0"/>
        <v>587</v>
      </c>
      <c r="R14" s="175"/>
      <c r="S14" s="158" t="s">
        <v>209</v>
      </c>
      <c r="T14" s="121">
        <f>T17+Q49+Q52+Q55+Q58+Q61+Q64+Q67+Q70+Q73+Q76+Q79+Q82+Q85+Q88+Q91+Q94+Q97+Q100+Q103+Q106</f>
        <v>45794</v>
      </c>
      <c r="U14" s="121">
        <f>Q50+Q53+Q56+Q59+Q62+Q65+Q68+Q71+Q74+Q77+Q80+Q83+Q86+Q89+Q92+Q95+Q98+Q101+Q104+Q107+U17</f>
        <v>46070</v>
      </c>
      <c r="V14" s="143">
        <f t="shared" si="1"/>
        <v>91864</v>
      </c>
      <c r="X14" s="159" t="s">
        <v>248</v>
      </c>
      <c r="Y14" s="128">
        <f>Q154+Q157+Q160+Q163+Q166</f>
        <v>4698</v>
      </c>
      <c r="Z14" s="128">
        <f>Q155+Q158+Q161+Q164+Q167</f>
        <v>4882</v>
      </c>
      <c r="AA14" s="130">
        <f t="shared" si="2"/>
        <v>9580</v>
      </c>
      <c r="AC14" s="159" t="s">
        <v>247</v>
      </c>
      <c r="AD14" s="128">
        <v>4845</v>
      </c>
      <c r="AE14" s="128">
        <v>4805</v>
      </c>
      <c r="AF14" s="130">
        <f t="shared" si="3"/>
        <v>9650</v>
      </c>
    </row>
    <row r="15" spans="1:32" ht="21" x14ac:dyDescent="0.35">
      <c r="A15" s="292"/>
      <c r="B15" s="49" t="s">
        <v>11</v>
      </c>
      <c r="C15" s="44">
        <f>SUM(C13:C14)</f>
        <v>94</v>
      </c>
      <c r="D15" s="44">
        <f t="shared" ref="D15:P15" si="7">SUM(D13:D14)</f>
        <v>59</v>
      </c>
      <c r="E15" s="44">
        <f t="shared" si="7"/>
        <v>36</v>
      </c>
      <c r="F15" s="44">
        <f t="shared" si="7"/>
        <v>82</v>
      </c>
      <c r="G15" s="44">
        <f t="shared" si="7"/>
        <v>110</v>
      </c>
      <c r="H15" s="44">
        <f t="shared" si="7"/>
        <v>87</v>
      </c>
      <c r="I15" s="44">
        <f t="shared" si="7"/>
        <v>62</v>
      </c>
      <c r="J15" s="44">
        <f t="shared" si="7"/>
        <v>81</v>
      </c>
      <c r="K15" s="44">
        <f t="shared" si="7"/>
        <v>84</v>
      </c>
      <c r="L15" s="44">
        <f t="shared" si="7"/>
        <v>88</v>
      </c>
      <c r="M15" s="44">
        <f t="shared" si="7"/>
        <v>128</v>
      </c>
      <c r="N15" s="44">
        <f t="shared" si="7"/>
        <v>98</v>
      </c>
      <c r="O15" s="44">
        <f t="shared" si="7"/>
        <v>79</v>
      </c>
      <c r="P15" s="44">
        <f t="shared" si="7"/>
        <v>45</v>
      </c>
      <c r="Q15" s="134">
        <f t="shared" si="0"/>
        <v>1133</v>
      </c>
      <c r="S15" s="158" t="s">
        <v>210</v>
      </c>
      <c r="T15" s="121">
        <f>T13-T12</f>
        <v>34035</v>
      </c>
      <c r="U15" s="121">
        <f>U13-U12</f>
        <v>33324</v>
      </c>
      <c r="V15" s="143">
        <f t="shared" si="1"/>
        <v>67359</v>
      </c>
      <c r="X15" s="159" t="s">
        <v>249</v>
      </c>
      <c r="Y15" s="128">
        <f>Q169+Q172+Q175+Q178+Q181</f>
        <v>3645</v>
      </c>
      <c r="Z15" s="128">
        <f>Q170+Q173+Q176+Q179+Q182</f>
        <v>3654</v>
      </c>
      <c r="AA15" s="130">
        <f t="shared" si="2"/>
        <v>7299</v>
      </c>
      <c r="AC15" s="159" t="s">
        <v>248</v>
      </c>
      <c r="AD15" s="128">
        <v>4698</v>
      </c>
      <c r="AE15" s="128">
        <v>4882</v>
      </c>
      <c r="AF15" s="130">
        <f t="shared" si="3"/>
        <v>9580</v>
      </c>
    </row>
    <row r="16" spans="1:32" ht="21" x14ac:dyDescent="0.35">
      <c r="A16" s="290">
        <v>4</v>
      </c>
      <c r="B16" s="48" t="s">
        <v>9</v>
      </c>
      <c r="C16" s="41">
        <v>42</v>
      </c>
      <c r="D16" s="41">
        <v>38</v>
      </c>
      <c r="E16" s="41">
        <v>11</v>
      </c>
      <c r="F16" s="41">
        <v>34</v>
      </c>
      <c r="G16" s="41">
        <v>85</v>
      </c>
      <c r="H16" s="41">
        <v>41</v>
      </c>
      <c r="I16" s="41">
        <v>34</v>
      </c>
      <c r="J16" s="41">
        <v>50</v>
      </c>
      <c r="K16" s="41">
        <v>38</v>
      </c>
      <c r="L16" s="41">
        <v>66</v>
      </c>
      <c r="M16" s="41">
        <v>44</v>
      </c>
      <c r="N16" s="41">
        <v>29</v>
      </c>
      <c r="O16" s="46">
        <v>47</v>
      </c>
      <c r="P16" s="46">
        <v>23</v>
      </c>
      <c r="Q16" s="133">
        <f t="shared" si="0"/>
        <v>582</v>
      </c>
      <c r="R16" s="175"/>
      <c r="S16" s="158" t="s">
        <v>211</v>
      </c>
      <c r="T16" s="124"/>
      <c r="U16" s="121">
        <f>Q110+Q125+Q140+Q155+Q170+Q185</f>
        <v>4959</v>
      </c>
      <c r="V16" s="143">
        <f t="shared" si="1"/>
        <v>4959</v>
      </c>
      <c r="X16" s="159" t="s">
        <v>250</v>
      </c>
      <c r="Y16" s="128">
        <f>Q184+Q187+Q190+Q193+Q196</f>
        <v>2875</v>
      </c>
      <c r="Z16" s="128">
        <f>Q185+Q188+Q191+Q194+Q197</f>
        <v>3100</v>
      </c>
      <c r="AA16" s="130">
        <f t="shared" si="2"/>
        <v>5975</v>
      </c>
      <c r="AC16" s="159" t="s">
        <v>249</v>
      </c>
      <c r="AD16" s="128">
        <v>3645</v>
      </c>
      <c r="AE16" s="128">
        <v>3654</v>
      </c>
      <c r="AF16" s="130">
        <f t="shared" si="3"/>
        <v>7299</v>
      </c>
    </row>
    <row r="17" spans="1:32" ht="21" x14ac:dyDescent="0.35">
      <c r="A17" s="291"/>
      <c r="B17" s="48" t="s">
        <v>10</v>
      </c>
      <c r="C17" s="40">
        <v>41</v>
      </c>
      <c r="D17" s="40">
        <v>37</v>
      </c>
      <c r="E17" s="40">
        <v>10</v>
      </c>
      <c r="F17" s="40">
        <v>48</v>
      </c>
      <c r="G17" s="40">
        <v>56</v>
      </c>
      <c r="H17" s="40">
        <v>48</v>
      </c>
      <c r="I17" s="40">
        <v>30</v>
      </c>
      <c r="J17" s="40">
        <v>44</v>
      </c>
      <c r="K17" s="40">
        <v>37</v>
      </c>
      <c r="L17" s="40">
        <v>49</v>
      </c>
      <c r="M17" s="40">
        <v>56</v>
      </c>
      <c r="N17" s="40">
        <v>39</v>
      </c>
      <c r="O17" s="46">
        <v>29</v>
      </c>
      <c r="P17" s="46">
        <v>19</v>
      </c>
      <c r="Q17" s="133">
        <f t="shared" si="0"/>
        <v>543</v>
      </c>
      <c r="R17" s="175"/>
      <c r="S17" s="158" t="s">
        <v>212</v>
      </c>
      <c r="T17" s="121">
        <f>T18+Q109+Q112+Q115+Q118+Q121</f>
        <v>30178</v>
      </c>
      <c r="U17" s="121">
        <f>U18+Q110+Q113+Q116+Q119+Q122</f>
        <v>31276</v>
      </c>
      <c r="V17" s="143">
        <f t="shared" si="1"/>
        <v>61454</v>
      </c>
      <c r="X17" s="159" t="s">
        <v>251</v>
      </c>
      <c r="Y17" s="128">
        <f>Q199+Q202+Q205+Q208+Q211</f>
        <v>1924</v>
      </c>
      <c r="Z17" s="128">
        <f>Q200+Q203+Q206+Q209+Q212</f>
        <v>2150</v>
      </c>
      <c r="AA17" s="130">
        <f t="shared" si="2"/>
        <v>4074</v>
      </c>
      <c r="AC17" s="159" t="s">
        <v>250</v>
      </c>
      <c r="AD17" s="128">
        <v>2875</v>
      </c>
      <c r="AE17" s="128">
        <v>3100</v>
      </c>
      <c r="AF17" s="130">
        <f t="shared" si="3"/>
        <v>5975</v>
      </c>
    </row>
    <row r="18" spans="1:32" ht="21" x14ac:dyDescent="0.35">
      <c r="A18" s="292"/>
      <c r="B18" s="49" t="s">
        <v>11</v>
      </c>
      <c r="C18" s="44">
        <f>SUM(C16:C17)</f>
        <v>83</v>
      </c>
      <c r="D18" s="44">
        <f t="shared" ref="D18:P18" si="8">SUM(D16:D17)</f>
        <v>75</v>
      </c>
      <c r="E18" s="44">
        <f t="shared" si="8"/>
        <v>21</v>
      </c>
      <c r="F18" s="44">
        <f t="shared" si="8"/>
        <v>82</v>
      </c>
      <c r="G18" s="44">
        <f t="shared" si="8"/>
        <v>141</v>
      </c>
      <c r="H18" s="44">
        <f t="shared" si="8"/>
        <v>89</v>
      </c>
      <c r="I18" s="44">
        <f t="shared" si="8"/>
        <v>64</v>
      </c>
      <c r="J18" s="44">
        <f t="shared" si="8"/>
        <v>94</v>
      </c>
      <c r="K18" s="44">
        <f t="shared" si="8"/>
        <v>75</v>
      </c>
      <c r="L18" s="44">
        <f t="shared" si="8"/>
        <v>115</v>
      </c>
      <c r="M18" s="44">
        <f t="shared" si="8"/>
        <v>100</v>
      </c>
      <c r="N18" s="44">
        <f t="shared" si="8"/>
        <v>68</v>
      </c>
      <c r="O18" s="44">
        <f t="shared" si="8"/>
        <v>76</v>
      </c>
      <c r="P18" s="44">
        <f t="shared" si="8"/>
        <v>42</v>
      </c>
      <c r="Q18" s="134">
        <f t="shared" si="0"/>
        <v>1125</v>
      </c>
      <c r="S18" s="158" t="s">
        <v>213</v>
      </c>
      <c r="T18" s="121">
        <f>T19+Q124+Q127+Q130+Q133+Q136+Q139+Q142+Q145+Q148+Q151+Q154+Q157+Q160+Q163+Q166+Q169+Q172+Q175+Q178+Q181</f>
        <v>25943</v>
      </c>
      <c r="U18" s="121">
        <f>U19+Q125+Q128+Q131+Q134+Q137+Q140+Q143+Q146+Q149+Q152+Q155+Q158+Q161+Q164+Q167+Q170+Q173+Q176+Q179+Q182</f>
        <v>27309</v>
      </c>
      <c r="V18" s="143">
        <f t="shared" si="1"/>
        <v>53252</v>
      </c>
      <c r="X18" s="159" t="s">
        <v>252</v>
      </c>
      <c r="Y18" s="128">
        <f>Q214+Q217+Q220+Q223+Q226</f>
        <v>1416</v>
      </c>
      <c r="Z18" s="128">
        <f>Q215+Q218+Q221+Q224+Q227</f>
        <v>1674</v>
      </c>
      <c r="AA18" s="130">
        <f t="shared" si="2"/>
        <v>3090</v>
      </c>
      <c r="AC18" s="159" t="s">
        <v>251</v>
      </c>
      <c r="AD18" s="128">
        <v>1924</v>
      </c>
      <c r="AE18" s="128">
        <v>2150</v>
      </c>
      <c r="AF18" s="130">
        <f t="shared" si="3"/>
        <v>4074</v>
      </c>
    </row>
    <row r="19" spans="1:32" ht="21" x14ac:dyDescent="0.35">
      <c r="A19" s="290">
        <v>5</v>
      </c>
      <c r="B19" s="48" t="s">
        <v>9</v>
      </c>
      <c r="C19" s="41">
        <v>54</v>
      </c>
      <c r="D19" s="41">
        <v>43</v>
      </c>
      <c r="E19" s="41">
        <v>18</v>
      </c>
      <c r="F19" s="41">
        <v>48</v>
      </c>
      <c r="G19" s="41">
        <v>77</v>
      </c>
      <c r="H19" s="41">
        <v>42</v>
      </c>
      <c r="I19" s="41">
        <v>29</v>
      </c>
      <c r="J19" s="41">
        <v>56</v>
      </c>
      <c r="K19" s="41">
        <v>35</v>
      </c>
      <c r="L19" s="41">
        <v>52</v>
      </c>
      <c r="M19" s="41">
        <v>73</v>
      </c>
      <c r="N19" s="41">
        <v>40</v>
      </c>
      <c r="O19" s="46">
        <v>53</v>
      </c>
      <c r="P19" s="46">
        <v>23</v>
      </c>
      <c r="Q19" s="133">
        <f t="shared" si="0"/>
        <v>643</v>
      </c>
      <c r="R19" s="175"/>
      <c r="S19" s="158" t="s">
        <v>214</v>
      </c>
      <c r="T19" s="121">
        <f>Q184+Q187+Q190+Q193+Q196+Q199+Q202+Q205+Q208+Q211+Q214+Q217+Q220+Q223+Q226+Q229+Q232+Q235+Q238+Q241+Q244+Q247+Q250+Q253+Q256+Q259+Q262+Q265+Q268+Q271+Q274+Q277+Q280+Q283+Q286+Q289+Q292+Q295+Q298+Q301+Q304+Q307</f>
        <v>8033</v>
      </c>
      <c r="U19" s="121">
        <f>Q185+Q188+Q191+Q194+Q197+Q200+Q203+Q206+Q209+Q212+Q215+Q218+Q221+Q224+Q227+Q230+Q233+Q236+Q239+Q242+Q245+Q248+Q251+Q254+Q257+Q260+Q263+Q266+Q269+Q272+Q275+Q278+Q281+Q284+Q287+Q290+Q293+Q296+Q299+Q302+Q305+Q308</f>
        <v>9304</v>
      </c>
      <c r="V19" s="143">
        <f t="shared" si="1"/>
        <v>17337</v>
      </c>
      <c r="X19" s="159" t="s">
        <v>253</v>
      </c>
      <c r="Y19" s="128">
        <f>Q229+Q232+Q235+Q238+Q241</f>
        <v>868</v>
      </c>
      <c r="Z19" s="128">
        <f>Q230+Q233+Q236+Q239+Q242</f>
        <v>1100</v>
      </c>
      <c r="AA19" s="130">
        <f t="shared" si="2"/>
        <v>1968</v>
      </c>
      <c r="AC19" s="159" t="s">
        <v>252</v>
      </c>
      <c r="AD19" s="128">
        <v>1416</v>
      </c>
      <c r="AE19" s="128">
        <v>1674</v>
      </c>
      <c r="AF19" s="130">
        <f t="shared" si="3"/>
        <v>3090</v>
      </c>
    </row>
    <row r="20" spans="1:32" ht="21" x14ac:dyDescent="0.35">
      <c r="A20" s="291"/>
      <c r="B20" s="48" t="s">
        <v>10</v>
      </c>
      <c r="C20" s="40">
        <v>48</v>
      </c>
      <c r="D20" s="40">
        <v>33</v>
      </c>
      <c r="E20" s="40">
        <v>7</v>
      </c>
      <c r="F20" s="40">
        <v>49</v>
      </c>
      <c r="G20" s="40">
        <v>64</v>
      </c>
      <c r="H20" s="40">
        <v>40</v>
      </c>
      <c r="I20" s="40">
        <v>28</v>
      </c>
      <c r="J20" s="40">
        <v>55</v>
      </c>
      <c r="K20" s="40">
        <v>36</v>
      </c>
      <c r="L20" s="40">
        <v>56</v>
      </c>
      <c r="M20" s="40">
        <v>70</v>
      </c>
      <c r="N20" s="40">
        <v>35</v>
      </c>
      <c r="O20" s="46">
        <v>37</v>
      </c>
      <c r="P20" s="46">
        <v>21</v>
      </c>
      <c r="Q20" s="133">
        <f t="shared" si="0"/>
        <v>579</v>
      </c>
      <c r="R20" s="176"/>
      <c r="S20" s="222"/>
      <c r="V20" s="180"/>
      <c r="X20" s="159" t="s">
        <v>254</v>
      </c>
      <c r="Y20" s="128">
        <f>Q244+Q247+Q250+Q253+Q256</f>
        <v>520</v>
      </c>
      <c r="Z20" s="128">
        <f>Q245+Q248+Q251+Q254+Q257</f>
        <v>694</v>
      </c>
      <c r="AA20" s="130">
        <f t="shared" si="2"/>
        <v>1214</v>
      </c>
      <c r="AC20" s="159" t="s">
        <v>253</v>
      </c>
      <c r="AD20" s="128">
        <v>868</v>
      </c>
      <c r="AE20" s="128">
        <v>1100</v>
      </c>
      <c r="AF20" s="130">
        <f t="shared" si="3"/>
        <v>1968</v>
      </c>
    </row>
    <row r="21" spans="1:32" ht="21" x14ac:dyDescent="0.35">
      <c r="A21" s="292"/>
      <c r="B21" s="49" t="s">
        <v>11</v>
      </c>
      <c r="C21" s="44">
        <f>SUM(C19:C20)</f>
        <v>102</v>
      </c>
      <c r="D21" s="44">
        <f t="shared" ref="D21:P21" si="9">SUM(D19:D20)</f>
        <v>76</v>
      </c>
      <c r="E21" s="44">
        <f t="shared" si="9"/>
        <v>25</v>
      </c>
      <c r="F21" s="44">
        <f t="shared" si="9"/>
        <v>97</v>
      </c>
      <c r="G21" s="44">
        <f t="shared" si="9"/>
        <v>141</v>
      </c>
      <c r="H21" s="44">
        <f t="shared" si="9"/>
        <v>82</v>
      </c>
      <c r="I21" s="44">
        <f t="shared" si="9"/>
        <v>57</v>
      </c>
      <c r="J21" s="44">
        <f t="shared" si="9"/>
        <v>111</v>
      </c>
      <c r="K21" s="44">
        <f t="shared" si="9"/>
        <v>71</v>
      </c>
      <c r="L21" s="44">
        <f t="shared" si="9"/>
        <v>108</v>
      </c>
      <c r="M21" s="44">
        <f t="shared" si="9"/>
        <v>143</v>
      </c>
      <c r="N21" s="44">
        <f t="shared" si="9"/>
        <v>75</v>
      </c>
      <c r="O21" s="44">
        <f t="shared" si="9"/>
        <v>90</v>
      </c>
      <c r="P21" s="44">
        <f t="shared" si="9"/>
        <v>44</v>
      </c>
      <c r="Q21" s="134">
        <f t="shared" si="0"/>
        <v>1222</v>
      </c>
      <c r="R21" s="96"/>
      <c r="V21" s="180"/>
      <c r="X21" s="159" t="s">
        <v>255</v>
      </c>
      <c r="Y21" s="128">
        <f>Q259+Q262+Q265+Q268+Q271+Q274+Q277+Q280+Q283+Q286+Q289+Q292+Q295+Q298+Q301+Q304+Q307</f>
        <v>430</v>
      </c>
      <c r="Z21" s="128">
        <f>Q260+Q263+Q266+Q269+Q272+Q275+Q278+Q281+Q284+Q287+Q290+Q293+Q296+Q299+Q302+Q305+Q308</f>
        <v>586</v>
      </c>
      <c r="AA21" s="130">
        <f t="shared" si="2"/>
        <v>1016</v>
      </c>
      <c r="AC21" s="159" t="s">
        <v>254</v>
      </c>
      <c r="AD21" s="128">
        <v>520</v>
      </c>
      <c r="AE21" s="128">
        <v>694</v>
      </c>
      <c r="AF21" s="130">
        <f t="shared" si="3"/>
        <v>1214</v>
      </c>
    </row>
    <row r="22" spans="1:32" ht="21" x14ac:dyDescent="0.35">
      <c r="A22" s="290">
        <v>6</v>
      </c>
      <c r="B22" s="48" t="s">
        <v>9</v>
      </c>
      <c r="C22" s="41">
        <v>39</v>
      </c>
      <c r="D22" s="41">
        <v>44</v>
      </c>
      <c r="E22" s="41">
        <v>16</v>
      </c>
      <c r="F22" s="41">
        <v>66</v>
      </c>
      <c r="G22" s="41">
        <v>83</v>
      </c>
      <c r="H22" s="41">
        <v>45</v>
      </c>
      <c r="I22" s="41">
        <v>39</v>
      </c>
      <c r="J22" s="41">
        <v>53</v>
      </c>
      <c r="K22" s="41">
        <v>53</v>
      </c>
      <c r="L22" s="41">
        <v>45</v>
      </c>
      <c r="M22" s="41">
        <v>67</v>
      </c>
      <c r="N22" s="41">
        <v>52</v>
      </c>
      <c r="O22" s="46">
        <v>33</v>
      </c>
      <c r="P22" s="46">
        <v>32</v>
      </c>
      <c r="Q22" s="133">
        <f t="shared" si="0"/>
        <v>667</v>
      </c>
      <c r="R22" s="176"/>
      <c r="X22" s="129" t="s">
        <v>11</v>
      </c>
      <c r="Y22" s="130">
        <f>SUM(Y4:Y21)</f>
        <v>55259</v>
      </c>
      <c r="Z22" s="130">
        <f t="shared" ref="Z22:AA22" si="10">SUM(Z4:Z21)</f>
        <v>55098</v>
      </c>
      <c r="AA22" s="130">
        <f t="shared" si="10"/>
        <v>110357</v>
      </c>
      <c r="AC22" s="159" t="s">
        <v>257</v>
      </c>
      <c r="AD22" s="251">
        <f>Q259+Q262+Q265+Q268+Q271</f>
        <v>278</v>
      </c>
      <c r="AE22" s="251">
        <f>Q260+Q263+Q266+Q269+Q272</f>
        <v>387</v>
      </c>
      <c r="AF22" s="130">
        <f t="shared" si="3"/>
        <v>665</v>
      </c>
    </row>
    <row r="23" spans="1:32" ht="21" x14ac:dyDescent="0.35">
      <c r="A23" s="291"/>
      <c r="B23" s="48" t="s">
        <v>10</v>
      </c>
      <c r="C23" s="40">
        <v>71</v>
      </c>
      <c r="D23" s="40">
        <v>39</v>
      </c>
      <c r="E23" s="40">
        <v>25</v>
      </c>
      <c r="F23" s="40">
        <v>41</v>
      </c>
      <c r="G23" s="40">
        <v>62</v>
      </c>
      <c r="H23" s="40">
        <v>45</v>
      </c>
      <c r="I23" s="40">
        <v>32</v>
      </c>
      <c r="J23" s="40">
        <v>61</v>
      </c>
      <c r="K23" s="40">
        <v>36</v>
      </c>
      <c r="L23" s="40">
        <v>61</v>
      </c>
      <c r="M23" s="40">
        <v>80</v>
      </c>
      <c r="N23" s="40">
        <v>48</v>
      </c>
      <c r="O23" s="46">
        <v>51</v>
      </c>
      <c r="P23" s="46">
        <v>33</v>
      </c>
      <c r="Q23" s="133">
        <f t="shared" si="0"/>
        <v>685</v>
      </c>
      <c r="R23" s="176"/>
      <c r="V23" s="180"/>
      <c r="AC23" s="159" t="s">
        <v>258</v>
      </c>
      <c r="AD23" s="252">
        <f>Q274+Q277+Q280+Q283+Q286</f>
        <v>106</v>
      </c>
      <c r="AE23" s="252">
        <f>Q275+Q278+Q281+Q284+Q287</f>
        <v>146</v>
      </c>
      <c r="AF23" s="130">
        <f t="shared" si="3"/>
        <v>252</v>
      </c>
    </row>
    <row r="24" spans="1:32" ht="21" x14ac:dyDescent="0.35">
      <c r="A24" s="292"/>
      <c r="B24" s="49" t="s">
        <v>11</v>
      </c>
      <c r="C24" s="44">
        <f>SUM(C22:C23)</f>
        <v>110</v>
      </c>
      <c r="D24" s="44">
        <f t="shared" ref="D24:P24" si="11">SUM(D22:D23)</f>
        <v>83</v>
      </c>
      <c r="E24" s="44">
        <f t="shared" si="11"/>
        <v>41</v>
      </c>
      <c r="F24" s="44">
        <f t="shared" si="11"/>
        <v>107</v>
      </c>
      <c r="G24" s="44">
        <f t="shared" si="11"/>
        <v>145</v>
      </c>
      <c r="H24" s="44">
        <f t="shared" si="11"/>
        <v>90</v>
      </c>
      <c r="I24" s="44">
        <f t="shared" si="11"/>
        <v>71</v>
      </c>
      <c r="J24" s="44">
        <f t="shared" si="11"/>
        <v>114</v>
      </c>
      <c r="K24" s="44">
        <f t="shared" si="11"/>
        <v>89</v>
      </c>
      <c r="L24" s="44">
        <f t="shared" si="11"/>
        <v>106</v>
      </c>
      <c r="M24" s="44">
        <f t="shared" si="11"/>
        <v>147</v>
      </c>
      <c r="N24" s="44">
        <f t="shared" si="11"/>
        <v>100</v>
      </c>
      <c r="O24" s="44">
        <f t="shared" si="11"/>
        <v>84</v>
      </c>
      <c r="P24" s="44">
        <f t="shared" si="11"/>
        <v>65</v>
      </c>
      <c r="Q24" s="134">
        <f t="shared" si="0"/>
        <v>1352</v>
      </c>
      <c r="AC24" s="159" t="s">
        <v>259</v>
      </c>
      <c r="AD24" s="252">
        <f>Q289+Q292+Q295+Q298+Q301</f>
        <v>36</v>
      </c>
      <c r="AE24" s="252">
        <f>Q290+Q293+Q296+Q299+Q302</f>
        <v>44</v>
      </c>
      <c r="AF24" s="130">
        <f t="shared" si="3"/>
        <v>80</v>
      </c>
    </row>
    <row r="25" spans="1:32" ht="21" x14ac:dyDescent="0.35">
      <c r="A25" s="290">
        <v>7</v>
      </c>
      <c r="B25" s="48" t="s">
        <v>9</v>
      </c>
      <c r="C25" s="41">
        <v>54</v>
      </c>
      <c r="D25" s="41">
        <v>52</v>
      </c>
      <c r="E25" s="41">
        <v>22</v>
      </c>
      <c r="F25" s="41">
        <v>64</v>
      </c>
      <c r="G25" s="41">
        <v>74</v>
      </c>
      <c r="H25" s="41">
        <v>49</v>
      </c>
      <c r="I25" s="41">
        <v>26</v>
      </c>
      <c r="J25" s="41">
        <v>62</v>
      </c>
      <c r="K25" s="41">
        <v>42</v>
      </c>
      <c r="L25" s="41">
        <v>60</v>
      </c>
      <c r="M25" s="41">
        <v>72</v>
      </c>
      <c r="N25" s="41">
        <v>48</v>
      </c>
      <c r="O25" s="46">
        <v>43</v>
      </c>
      <c r="P25" s="46">
        <v>30</v>
      </c>
      <c r="Q25" s="133">
        <f t="shared" si="0"/>
        <v>698</v>
      </c>
      <c r="R25" s="176"/>
      <c r="AC25" s="159" t="s">
        <v>260</v>
      </c>
      <c r="AD25" s="252">
        <f>Q304+Q307</f>
        <v>10</v>
      </c>
      <c r="AE25" s="252">
        <f>Q305+Q308</f>
        <v>9</v>
      </c>
      <c r="AF25" s="130">
        <f t="shared" si="3"/>
        <v>19</v>
      </c>
    </row>
    <row r="26" spans="1:32" ht="21" x14ac:dyDescent="0.35">
      <c r="A26" s="291"/>
      <c r="B26" s="48" t="s">
        <v>10</v>
      </c>
      <c r="C26" s="40">
        <v>50</v>
      </c>
      <c r="D26" s="40">
        <v>55</v>
      </c>
      <c r="E26" s="40">
        <v>9</v>
      </c>
      <c r="F26" s="40">
        <v>58</v>
      </c>
      <c r="G26" s="40">
        <v>69</v>
      </c>
      <c r="H26" s="40">
        <v>36</v>
      </c>
      <c r="I26" s="40">
        <v>36</v>
      </c>
      <c r="J26" s="40">
        <v>72</v>
      </c>
      <c r="K26" s="40">
        <v>51</v>
      </c>
      <c r="L26" s="40">
        <v>62</v>
      </c>
      <c r="M26" s="40">
        <v>66</v>
      </c>
      <c r="N26" s="40">
        <v>39</v>
      </c>
      <c r="O26" s="46">
        <v>47</v>
      </c>
      <c r="P26" s="46">
        <v>28</v>
      </c>
      <c r="Q26" s="133">
        <f t="shared" si="0"/>
        <v>678</v>
      </c>
      <c r="R26" s="176"/>
      <c r="AC26" s="129" t="s">
        <v>11</v>
      </c>
      <c r="AD26" s="131">
        <f>SUM(AD4:AD25)</f>
        <v>55259</v>
      </c>
      <c r="AE26" s="131">
        <f>SUM(AE4:AE25)</f>
        <v>55098</v>
      </c>
      <c r="AF26" s="131">
        <f>SUM(AF4:AF25)</f>
        <v>110357</v>
      </c>
    </row>
    <row r="27" spans="1:32" ht="21" x14ac:dyDescent="0.35">
      <c r="A27" s="292"/>
      <c r="B27" s="49" t="s">
        <v>11</v>
      </c>
      <c r="C27" s="44">
        <f>SUM(C25:C26)</f>
        <v>104</v>
      </c>
      <c r="D27" s="44">
        <f t="shared" ref="D27:P27" si="12">SUM(D25:D26)</f>
        <v>107</v>
      </c>
      <c r="E27" s="44">
        <f t="shared" si="12"/>
        <v>31</v>
      </c>
      <c r="F27" s="44">
        <f t="shared" si="12"/>
        <v>122</v>
      </c>
      <c r="G27" s="44">
        <f t="shared" si="12"/>
        <v>143</v>
      </c>
      <c r="H27" s="44">
        <f t="shared" si="12"/>
        <v>85</v>
      </c>
      <c r="I27" s="44">
        <f t="shared" si="12"/>
        <v>62</v>
      </c>
      <c r="J27" s="44">
        <f t="shared" si="12"/>
        <v>134</v>
      </c>
      <c r="K27" s="44">
        <f t="shared" si="12"/>
        <v>93</v>
      </c>
      <c r="L27" s="44">
        <f t="shared" si="12"/>
        <v>122</v>
      </c>
      <c r="M27" s="44">
        <f t="shared" si="12"/>
        <v>138</v>
      </c>
      <c r="N27" s="44">
        <f t="shared" si="12"/>
        <v>87</v>
      </c>
      <c r="O27" s="44">
        <f t="shared" si="12"/>
        <v>90</v>
      </c>
      <c r="P27" s="44">
        <f t="shared" si="12"/>
        <v>58</v>
      </c>
      <c r="Q27" s="134">
        <f t="shared" si="0"/>
        <v>1376</v>
      </c>
    </row>
    <row r="28" spans="1:32" ht="21" x14ac:dyDescent="0.35">
      <c r="A28" s="290">
        <v>8</v>
      </c>
      <c r="B28" s="48" t="s">
        <v>9</v>
      </c>
      <c r="C28" s="41">
        <v>46</v>
      </c>
      <c r="D28" s="41">
        <v>49</v>
      </c>
      <c r="E28" s="41">
        <v>17</v>
      </c>
      <c r="F28" s="41">
        <v>46</v>
      </c>
      <c r="G28" s="41">
        <v>83</v>
      </c>
      <c r="H28" s="41">
        <v>51</v>
      </c>
      <c r="I28" s="41">
        <v>25</v>
      </c>
      <c r="J28" s="41">
        <v>61</v>
      </c>
      <c r="K28" s="41">
        <v>47</v>
      </c>
      <c r="L28" s="41">
        <v>48</v>
      </c>
      <c r="M28" s="41">
        <v>75</v>
      </c>
      <c r="N28" s="41">
        <v>41</v>
      </c>
      <c r="O28" s="46">
        <v>47</v>
      </c>
      <c r="P28" s="46">
        <v>30</v>
      </c>
      <c r="Q28" s="133">
        <f t="shared" si="0"/>
        <v>666</v>
      </c>
      <c r="R28" s="176"/>
    </row>
    <row r="29" spans="1:32" ht="21" x14ac:dyDescent="0.35">
      <c r="A29" s="291"/>
      <c r="B29" s="48" t="s">
        <v>10</v>
      </c>
      <c r="C29" s="40">
        <v>41</v>
      </c>
      <c r="D29" s="40">
        <v>45</v>
      </c>
      <c r="E29" s="40">
        <v>14</v>
      </c>
      <c r="F29" s="40">
        <v>46</v>
      </c>
      <c r="G29" s="40">
        <v>76</v>
      </c>
      <c r="H29" s="40">
        <v>43</v>
      </c>
      <c r="I29" s="40">
        <v>35</v>
      </c>
      <c r="J29" s="40">
        <v>48</v>
      </c>
      <c r="K29" s="40">
        <v>45</v>
      </c>
      <c r="L29" s="40">
        <v>52</v>
      </c>
      <c r="M29" s="40">
        <v>64</v>
      </c>
      <c r="N29" s="40">
        <v>37</v>
      </c>
      <c r="O29" s="46">
        <v>36</v>
      </c>
      <c r="P29" s="46">
        <v>27</v>
      </c>
      <c r="Q29" s="133">
        <f t="shared" si="0"/>
        <v>609</v>
      </c>
      <c r="R29" s="176"/>
    </row>
    <row r="30" spans="1:32" ht="21" x14ac:dyDescent="0.35">
      <c r="A30" s="292"/>
      <c r="B30" s="49" t="s">
        <v>11</v>
      </c>
      <c r="C30" s="44">
        <f>SUM(C28:C29)</f>
        <v>87</v>
      </c>
      <c r="D30" s="44">
        <f t="shared" ref="D30:P30" si="13">SUM(D28:D29)</f>
        <v>94</v>
      </c>
      <c r="E30" s="44">
        <f t="shared" si="13"/>
        <v>31</v>
      </c>
      <c r="F30" s="44">
        <f t="shared" si="13"/>
        <v>92</v>
      </c>
      <c r="G30" s="44">
        <f t="shared" si="13"/>
        <v>159</v>
      </c>
      <c r="H30" s="44">
        <f t="shared" si="13"/>
        <v>94</v>
      </c>
      <c r="I30" s="44">
        <f t="shared" si="13"/>
        <v>60</v>
      </c>
      <c r="J30" s="44">
        <f t="shared" si="13"/>
        <v>109</v>
      </c>
      <c r="K30" s="44">
        <f t="shared" si="13"/>
        <v>92</v>
      </c>
      <c r="L30" s="44">
        <f t="shared" si="13"/>
        <v>100</v>
      </c>
      <c r="M30" s="44">
        <f t="shared" si="13"/>
        <v>139</v>
      </c>
      <c r="N30" s="44">
        <f t="shared" si="13"/>
        <v>78</v>
      </c>
      <c r="O30" s="44">
        <f t="shared" si="13"/>
        <v>83</v>
      </c>
      <c r="P30" s="44">
        <f t="shared" si="13"/>
        <v>57</v>
      </c>
      <c r="Q30" s="134">
        <f t="shared" si="0"/>
        <v>1275</v>
      </c>
    </row>
    <row r="31" spans="1:32" ht="21" x14ac:dyDescent="0.35">
      <c r="A31" s="290">
        <v>9</v>
      </c>
      <c r="B31" s="48" t="s">
        <v>9</v>
      </c>
      <c r="C31" s="41">
        <v>60</v>
      </c>
      <c r="D31" s="41">
        <v>36</v>
      </c>
      <c r="E31" s="41">
        <v>15</v>
      </c>
      <c r="F31" s="41">
        <v>47</v>
      </c>
      <c r="G31" s="41">
        <v>69</v>
      </c>
      <c r="H31" s="41">
        <v>39</v>
      </c>
      <c r="I31" s="41">
        <v>26</v>
      </c>
      <c r="J31" s="41">
        <v>57</v>
      </c>
      <c r="K31" s="41">
        <v>39</v>
      </c>
      <c r="L31" s="41">
        <v>60</v>
      </c>
      <c r="M31" s="41">
        <v>84</v>
      </c>
      <c r="N31" s="41">
        <v>41</v>
      </c>
      <c r="O31" s="46">
        <v>45</v>
      </c>
      <c r="P31" s="46">
        <v>30</v>
      </c>
      <c r="Q31" s="133">
        <f t="shared" si="0"/>
        <v>648</v>
      </c>
      <c r="R31" s="176"/>
      <c r="V31" s="132"/>
    </row>
    <row r="32" spans="1:32" ht="21" x14ac:dyDescent="0.35">
      <c r="A32" s="291"/>
      <c r="B32" s="48" t="s">
        <v>10</v>
      </c>
      <c r="C32" s="40">
        <v>40</v>
      </c>
      <c r="D32" s="40">
        <v>59</v>
      </c>
      <c r="E32" s="40">
        <v>11</v>
      </c>
      <c r="F32" s="40">
        <v>38</v>
      </c>
      <c r="G32" s="40">
        <v>57</v>
      </c>
      <c r="H32" s="40">
        <v>55</v>
      </c>
      <c r="I32" s="40">
        <v>33</v>
      </c>
      <c r="J32" s="40">
        <v>51</v>
      </c>
      <c r="K32" s="40">
        <v>34</v>
      </c>
      <c r="L32" s="40">
        <v>50</v>
      </c>
      <c r="M32" s="40">
        <v>68</v>
      </c>
      <c r="N32" s="40">
        <v>29</v>
      </c>
      <c r="O32" s="46">
        <v>48</v>
      </c>
      <c r="P32" s="46">
        <v>17</v>
      </c>
      <c r="Q32" s="133">
        <f t="shared" si="0"/>
        <v>590</v>
      </c>
      <c r="R32" s="176"/>
    </row>
    <row r="33" spans="1:18" ht="21" x14ac:dyDescent="0.35">
      <c r="A33" s="292"/>
      <c r="B33" s="50" t="s">
        <v>11</v>
      </c>
      <c r="C33" s="45">
        <f>SUM(C31:C32)</f>
        <v>100</v>
      </c>
      <c r="D33" s="45">
        <f t="shared" ref="D33:P33" si="14">SUM(D31:D32)</f>
        <v>95</v>
      </c>
      <c r="E33" s="45">
        <f t="shared" si="14"/>
        <v>26</v>
      </c>
      <c r="F33" s="45">
        <f t="shared" si="14"/>
        <v>85</v>
      </c>
      <c r="G33" s="45">
        <f t="shared" si="14"/>
        <v>126</v>
      </c>
      <c r="H33" s="45">
        <f t="shared" si="14"/>
        <v>94</v>
      </c>
      <c r="I33" s="45">
        <f t="shared" si="14"/>
        <v>59</v>
      </c>
      <c r="J33" s="45">
        <f t="shared" si="14"/>
        <v>108</v>
      </c>
      <c r="K33" s="45">
        <f t="shared" si="14"/>
        <v>73</v>
      </c>
      <c r="L33" s="45">
        <f t="shared" si="14"/>
        <v>110</v>
      </c>
      <c r="M33" s="45">
        <f t="shared" si="14"/>
        <v>152</v>
      </c>
      <c r="N33" s="45">
        <f t="shared" si="14"/>
        <v>70</v>
      </c>
      <c r="O33" s="45">
        <f t="shared" si="14"/>
        <v>93</v>
      </c>
      <c r="P33" s="45">
        <f t="shared" si="14"/>
        <v>47</v>
      </c>
      <c r="Q33" s="134">
        <f t="shared" si="0"/>
        <v>1238</v>
      </c>
    </row>
    <row r="34" spans="1:18" ht="21" x14ac:dyDescent="0.35">
      <c r="A34" s="290">
        <v>10</v>
      </c>
      <c r="B34" s="48" t="s">
        <v>9</v>
      </c>
      <c r="C34" s="41">
        <v>39</v>
      </c>
      <c r="D34" s="41">
        <v>40</v>
      </c>
      <c r="E34" s="41">
        <v>16</v>
      </c>
      <c r="F34" s="41">
        <v>52</v>
      </c>
      <c r="G34" s="41">
        <v>71</v>
      </c>
      <c r="H34" s="41">
        <v>42</v>
      </c>
      <c r="I34" s="41">
        <v>32</v>
      </c>
      <c r="J34" s="41">
        <v>49</v>
      </c>
      <c r="K34" s="41">
        <v>52</v>
      </c>
      <c r="L34" s="41">
        <v>58</v>
      </c>
      <c r="M34" s="41">
        <v>67</v>
      </c>
      <c r="N34" s="41">
        <v>46</v>
      </c>
      <c r="O34" s="46">
        <v>37</v>
      </c>
      <c r="P34" s="46">
        <v>40</v>
      </c>
      <c r="Q34" s="133">
        <f t="shared" si="0"/>
        <v>641</v>
      </c>
      <c r="R34" s="176"/>
    </row>
    <row r="35" spans="1:18" ht="21" x14ac:dyDescent="0.35">
      <c r="A35" s="291"/>
      <c r="B35" s="48" t="s">
        <v>10</v>
      </c>
      <c r="C35" s="40">
        <v>60</v>
      </c>
      <c r="D35" s="40">
        <v>48</v>
      </c>
      <c r="E35" s="40">
        <v>16</v>
      </c>
      <c r="F35" s="40">
        <v>37</v>
      </c>
      <c r="G35" s="40">
        <v>60</v>
      </c>
      <c r="H35" s="40">
        <v>32</v>
      </c>
      <c r="I35" s="40">
        <v>28</v>
      </c>
      <c r="J35" s="40">
        <v>59</v>
      </c>
      <c r="K35" s="40">
        <v>43</v>
      </c>
      <c r="L35" s="40">
        <v>60</v>
      </c>
      <c r="M35" s="40">
        <v>71</v>
      </c>
      <c r="N35" s="40">
        <v>48</v>
      </c>
      <c r="O35" s="46">
        <v>49</v>
      </c>
      <c r="P35" s="46">
        <v>26</v>
      </c>
      <c r="Q35" s="133">
        <f t="shared" si="0"/>
        <v>637</v>
      </c>
      <c r="R35" s="176"/>
    </row>
    <row r="36" spans="1:18" ht="21" x14ac:dyDescent="0.35">
      <c r="A36" s="292"/>
      <c r="B36" s="50" t="s">
        <v>11</v>
      </c>
      <c r="C36" s="45">
        <f>SUM(C34:C35)</f>
        <v>99</v>
      </c>
      <c r="D36" s="45">
        <f t="shared" ref="D36:P36" si="15">SUM(D34:D35)</f>
        <v>88</v>
      </c>
      <c r="E36" s="45">
        <f t="shared" si="15"/>
        <v>32</v>
      </c>
      <c r="F36" s="45">
        <f t="shared" si="15"/>
        <v>89</v>
      </c>
      <c r="G36" s="45">
        <f t="shared" si="15"/>
        <v>131</v>
      </c>
      <c r="H36" s="45">
        <f t="shared" si="15"/>
        <v>74</v>
      </c>
      <c r="I36" s="45">
        <f t="shared" si="15"/>
        <v>60</v>
      </c>
      <c r="J36" s="45">
        <f t="shared" si="15"/>
        <v>108</v>
      </c>
      <c r="K36" s="45">
        <f t="shared" si="15"/>
        <v>95</v>
      </c>
      <c r="L36" s="45">
        <f t="shared" si="15"/>
        <v>118</v>
      </c>
      <c r="M36" s="45">
        <f t="shared" si="15"/>
        <v>138</v>
      </c>
      <c r="N36" s="45">
        <f t="shared" si="15"/>
        <v>94</v>
      </c>
      <c r="O36" s="45">
        <f t="shared" si="15"/>
        <v>86</v>
      </c>
      <c r="P36" s="45">
        <f t="shared" si="15"/>
        <v>66</v>
      </c>
      <c r="Q36" s="134">
        <f t="shared" si="0"/>
        <v>1278</v>
      </c>
    </row>
    <row r="37" spans="1:18" ht="21" x14ac:dyDescent="0.35">
      <c r="A37" s="290">
        <v>11</v>
      </c>
      <c r="B37" s="48" t="s">
        <v>9</v>
      </c>
      <c r="C37" s="41">
        <v>49</v>
      </c>
      <c r="D37" s="41">
        <v>61</v>
      </c>
      <c r="E37" s="41">
        <v>23</v>
      </c>
      <c r="F37" s="41">
        <v>48</v>
      </c>
      <c r="G37" s="41">
        <v>82</v>
      </c>
      <c r="H37" s="41">
        <v>42</v>
      </c>
      <c r="I37" s="41">
        <v>33</v>
      </c>
      <c r="J37" s="41">
        <v>59</v>
      </c>
      <c r="K37" s="41">
        <v>38</v>
      </c>
      <c r="L37" s="41">
        <v>68</v>
      </c>
      <c r="M37" s="41">
        <v>60</v>
      </c>
      <c r="N37" s="41">
        <v>37</v>
      </c>
      <c r="O37" s="46">
        <v>48</v>
      </c>
      <c r="P37" s="46">
        <v>34</v>
      </c>
      <c r="Q37" s="133">
        <f t="shared" si="0"/>
        <v>682</v>
      </c>
      <c r="R37" s="176"/>
    </row>
    <row r="38" spans="1:18" ht="21" x14ac:dyDescent="0.35">
      <c r="A38" s="291"/>
      <c r="B38" s="48" t="s">
        <v>10</v>
      </c>
      <c r="C38" s="40">
        <v>45</v>
      </c>
      <c r="D38" s="40">
        <v>50</v>
      </c>
      <c r="E38" s="40">
        <v>12</v>
      </c>
      <c r="F38" s="40">
        <v>42</v>
      </c>
      <c r="G38" s="40">
        <v>64</v>
      </c>
      <c r="H38" s="40">
        <v>31</v>
      </c>
      <c r="I38" s="40">
        <v>29</v>
      </c>
      <c r="J38" s="40">
        <v>56</v>
      </c>
      <c r="K38" s="40">
        <v>28</v>
      </c>
      <c r="L38" s="40">
        <v>53</v>
      </c>
      <c r="M38" s="40">
        <v>54</v>
      </c>
      <c r="N38" s="40">
        <v>41</v>
      </c>
      <c r="O38" s="46">
        <v>62</v>
      </c>
      <c r="P38" s="46">
        <v>37</v>
      </c>
      <c r="Q38" s="133">
        <f t="shared" si="0"/>
        <v>604</v>
      </c>
      <c r="R38" s="176"/>
    </row>
    <row r="39" spans="1:18" ht="21" x14ac:dyDescent="0.35">
      <c r="A39" s="292"/>
      <c r="B39" s="50" t="s">
        <v>11</v>
      </c>
      <c r="C39" s="45">
        <f>SUM(C37:C38)</f>
        <v>94</v>
      </c>
      <c r="D39" s="45">
        <f t="shared" ref="D39:P39" si="16">SUM(D37:D38)</f>
        <v>111</v>
      </c>
      <c r="E39" s="45">
        <f t="shared" si="16"/>
        <v>35</v>
      </c>
      <c r="F39" s="45">
        <f t="shared" si="16"/>
        <v>90</v>
      </c>
      <c r="G39" s="45">
        <f t="shared" si="16"/>
        <v>146</v>
      </c>
      <c r="H39" s="45">
        <f t="shared" si="16"/>
        <v>73</v>
      </c>
      <c r="I39" s="45">
        <f t="shared" si="16"/>
        <v>62</v>
      </c>
      <c r="J39" s="45">
        <f t="shared" si="16"/>
        <v>115</v>
      </c>
      <c r="K39" s="45">
        <f t="shared" si="16"/>
        <v>66</v>
      </c>
      <c r="L39" s="45">
        <f t="shared" si="16"/>
        <v>121</v>
      </c>
      <c r="M39" s="45">
        <f t="shared" si="16"/>
        <v>114</v>
      </c>
      <c r="N39" s="45">
        <f t="shared" si="16"/>
        <v>78</v>
      </c>
      <c r="O39" s="45">
        <f t="shared" si="16"/>
        <v>110</v>
      </c>
      <c r="P39" s="45">
        <f t="shared" si="16"/>
        <v>71</v>
      </c>
      <c r="Q39" s="134">
        <f t="shared" si="0"/>
        <v>1286</v>
      </c>
    </row>
    <row r="40" spans="1:18" ht="21" x14ac:dyDescent="0.35">
      <c r="A40" s="290">
        <v>12</v>
      </c>
      <c r="B40" s="48" t="s">
        <v>9</v>
      </c>
      <c r="C40" s="41">
        <v>51</v>
      </c>
      <c r="D40" s="41">
        <v>43</v>
      </c>
      <c r="E40" s="41">
        <v>20</v>
      </c>
      <c r="F40" s="41">
        <v>54</v>
      </c>
      <c r="G40" s="41">
        <v>85</v>
      </c>
      <c r="H40" s="41">
        <v>49</v>
      </c>
      <c r="I40" s="41">
        <v>45</v>
      </c>
      <c r="J40" s="41">
        <v>73</v>
      </c>
      <c r="K40" s="41">
        <v>46</v>
      </c>
      <c r="L40" s="41">
        <v>65</v>
      </c>
      <c r="M40" s="41">
        <v>70</v>
      </c>
      <c r="N40" s="41">
        <v>36</v>
      </c>
      <c r="O40" s="46">
        <v>43</v>
      </c>
      <c r="P40" s="46">
        <v>37</v>
      </c>
      <c r="Q40" s="133">
        <f t="shared" si="0"/>
        <v>717</v>
      </c>
      <c r="R40" s="176"/>
    </row>
    <row r="41" spans="1:18" ht="21" x14ac:dyDescent="0.35">
      <c r="A41" s="291"/>
      <c r="B41" s="48" t="s">
        <v>10</v>
      </c>
      <c r="C41" s="40">
        <v>50</v>
      </c>
      <c r="D41" s="40">
        <v>35</v>
      </c>
      <c r="E41" s="40">
        <v>16</v>
      </c>
      <c r="F41" s="40">
        <v>51</v>
      </c>
      <c r="G41" s="40">
        <v>52</v>
      </c>
      <c r="H41" s="40">
        <v>37</v>
      </c>
      <c r="I41" s="40">
        <v>33</v>
      </c>
      <c r="J41" s="40">
        <v>55</v>
      </c>
      <c r="K41" s="40">
        <v>30</v>
      </c>
      <c r="L41" s="40">
        <v>68</v>
      </c>
      <c r="M41" s="40">
        <v>85</v>
      </c>
      <c r="N41" s="40">
        <v>47</v>
      </c>
      <c r="O41" s="46">
        <v>35</v>
      </c>
      <c r="P41" s="46">
        <v>16</v>
      </c>
      <c r="Q41" s="133">
        <f t="shared" si="0"/>
        <v>610</v>
      </c>
      <c r="R41" s="176"/>
    </row>
    <row r="42" spans="1:18" ht="21" x14ac:dyDescent="0.35">
      <c r="A42" s="292"/>
      <c r="B42" s="50" t="s">
        <v>11</v>
      </c>
      <c r="C42" s="45">
        <f>SUM(C40:C41)</f>
        <v>101</v>
      </c>
      <c r="D42" s="45">
        <f t="shared" ref="D42:P42" si="17">SUM(D40:D41)</f>
        <v>78</v>
      </c>
      <c r="E42" s="45">
        <f t="shared" si="17"/>
        <v>36</v>
      </c>
      <c r="F42" s="45">
        <f t="shared" si="17"/>
        <v>105</v>
      </c>
      <c r="G42" s="45">
        <f t="shared" si="17"/>
        <v>137</v>
      </c>
      <c r="H42" s="45">
        <f t="shared" si="17"/>
        <v>86</v>
      </c>
      <c r="I42" s="45">
        <f t="shared" si="17"/>
        <v>78</v>
      </c>
      <c r="J42" s="45">
        <f t="shared" si="17"/>
        <v>128</v>
      </c>
      <c r="K42" s="45">
        <f t="shared" si="17"/>
        <v>76</v>
      </c>
      <c r="L42" s="45">
        <f t="shared" si="17"/>
        <v>133</v>
      </c>
      <c r="M42" s="45">
        <f t="shared" si="17"/>
        <v>155</v>
      </c>
      <c r="N42" s="45">
        <f t="shared" si="17"/>
        <v>83</v>
      </c>
      <c r="O42" s="45">
        <f t="shared" si="17"/>
        <v>78</v>
      </c>
      <c r="P42" s="45">
        <f t="shared" si="17"/>
        <v>53</v>
      </c>
      <c r="Q42" s="134">
        <f t="shared" si="0"/>
        <v>1327</v>
      </c>
    </row>
    <row r="43" spans="1:18" ht="21" x14ac:dyDescent="0.35">
      <c r="A43" s="290">
        <v>13</v>
      </c>
      <c r="B43" s="48" t="s">
        <v>9</v>
      </c>
      <c r="C43" s="41">
        <v>57</v>
      </c>
      <c r="D43" s="41">
        <v>43</v>
      </c>
      <c r="E43" s="41">
        <v>23</v>
      </c>
      <c r="F43" s="41">
        <v>64</v>
      </c>
      <c r="G43" s="41">
        <v>84</v>
      </c>
      <c r="H43" s="41">
        <v>51</v>
      </c>
      <c r="I43" s="41">
        <v>27</v>
      </c>
      <c r="J43" s="41">
        <v>68</v>
      </c>
      <c r="K43" s="41">
        <v>33</v>
      </c>
      <c r="L43" s="41">
        <v>58</v>
      </c>
      <c r="M43" s="41">
        <v>66</v>
      </c>
      <c r="N43" s="41">
        <v>35</v>
      </c>
      <c r="O43" s="46">
        <v>36</v>
      </c>
      <c r="P43" s="46">
        <v>33</v>
      </c>
      <c r="Q43" s="133">
        <f t="shared" si="0"/>
        <v>678</v>
      </c>
      <c r="R43" s="176"/>
    </row>
    <row r="44" spans="1:18" ht="21" x14ac:dyDescent="0.35">
      <c r="A44" s="291"/>
      <c r="B44" s="48" t="s">
        <v>10</v>
      </c>
      <c r="C44" s="40">
        <v>45</v>
      </c>
      <c r="D44" s="40">
        <v>45</v>
      </c>
      <c r="E44" s="40">
        <v>24</v>
      </c>
      <c r="F44" s="40">
        <v>48</v>
      </c>
      <c r="G44" s="40">
        <v>72</v>
      </c>
      <c r="H44" s="40">
        <v>39</v>
      </c>
      <c r="I44" s="40">
        <v>35</v>
      </c>
      <c r="J44" s="40">
        <v>44</v>
      </c>
      <c r="K44" s="40">
        <v>43</v>
      </c>
      <c r="L44" s="40">
        <v>48</v>
      </c>
      <c r="M44" s="40">
        <v>57</v>
      </c>
      <c r="N44" s="40">
        <v>53</v>
      </c>
      <c r="O44" s="46">
        <v>44</v>
      </c>
      <c r="P44" s="46">
        <v>29</v>
      </c>
      <c r="Q44" s="133">
        <f t="shared" si="0"/>
        <v>626</v>
      </c>
      <c r="R44" s="176"/>
    </row>
    <row r="45" spans="1:18" ht="21" x14ac:dyDescent="0.35">
      <c r="A45" s="292"/>
      <c r="B45" s="50" t="s">
        <v>11</v>
      </c>
      <c r="C45" s="45">
        <f>SUM(C43:C44)</f>
        <v>102</v>
      </c>
      <c r="D45" s="45">
        <f t="shared" ref="D45:P45" si="18">SUM(D43:D44)</f>
        <v>88</v>
      </c>
      <c r="E45" s="45">
        <f t="shared" si="18"/>
        <v>47</v>
      </c>
      <c r="F45" s="45">
        <f t="shared" si="18"/>
        <v>112</v>
      </c>
      <c r="G45" s="45">
        <f t="shared" si="18"/>
        <v>156</v>
      </c>
      <c r="H45" s="45">
        <f t="shared" si="18"/>
        <v>90</v>
      </c>
      <c r="I45" s="45">
        <f t="shared" si="18"/>
        <v>62</v>
      </c>
      <c r="J45" s="45">
        <f t="shared" si="18"/>
        <v>112</v>
      </c>
      <c r="K45" s="45">
        <f t="shared" si="18"/>
        <v>76</v>
      </c>
      <c r="L45" s="45">
        <f t="shared" si="18"/>
        <v>106</v>
      </c>
      <c r="M45" s="45">
        <f t="shared" si="18"/>
        <v>123</v>
      </c>
      <c r="N45" s="45">
        <f t="shared" si="18"/>
        <v>88</v>
      </c>
      <c r="O45" s="45">
        <f t="shared" si="18"/>
        <v>80</v>
      </c>
      <c r="P45" s="45">
        <f t="shared" si="18"/>
        <v>62</v>
      </c>
      <c r="Q45" s="134">
        <f t="shared" si="0"/>
        <v>1304</v>
      </c>
    </row>
    <row r="46" spans="1:18" ht="21" x14ac:dyDescent="0.35">
      <c r="A46" s="290">
        <v>14</v>
      </c>
      <c r="B46" s="48" t="s">
        <v>9</v>
      </c>
      <c r="C46" s="41">
        <v>47</v>
      </c>
      <c r="D46" s="41">
        <v>37</v>
      </c>
      <c r="E46" s="41">
        <v>18</v>
      </c>
      <c r="F46" s="41">
        <v>51</v>
      </c>
      <c r="G46" s="41">
        <v>76</v>
      </c>
      <c r="H46" s="41">
        <v>54</v>
      </c>
      <c r="I46" s="41">
        <v>38</v>
      </c>
      <c r="J46" s="41">
        <v>50</v>
      </c>
      <c r="K46" s="41">
        <v>49</v>
      </c>
      <c r="L46" s="41">
        <v>67</v>
      </c>
      <c r="M46" s="41">
        <v>73</v>
      </c>
      <c r="N46" s="41">
        <v>59</v>
      </c>
      <c r="O46" s="46">
        <v>56</v>
      </c>
      <c r="P46" s="46">
        <v>25</v>
      </c>
      <c r="Q46" s="133">
        <f t="shared" si="0"/>
        <v>700</v>
      </c>
      <c r="R46" s="176"/>
    </row>
    <row r="47" spans="1:18" ht="21" x14ac:dyDescent="0.35">
      <c r="A47" s="291"/>
      <c r="B47" s="48" t="s">
        <v>10</v>
      </c>
      <c r="C47" s="40">
        <v>44</v>
      </c>
      <c r="D47" s="40">
        <v>52</v>
      </c>
      <c r="E47" s="40">
        <v>18</v>
      </c>
      <c r="F47" s="40">
        <v>52</v>
      </c>
      <c r="G47" s="40">
        <v>64</v>
      </c>
      <c r="H47" s="40">
        <v>50</v>
      </c>
      <c r="I47" s="40">
        <v>34</v>
      </c>
      <c r="J47" s="40">
        <v>70</v>
      </c>
      <c r="K47" s="40">
        <v>51</v>
      </c>
      <c r="L47" s="40">
        <v>73</v>
      </c>
      <c r="M47" s="40">
        <v>60</v>
      </c>
      <c r="N47" s="40">
        <v>57</v>
      </c>
      <c r="O47" s="46">
        <v>47</v>
      </c>
      <c r="P47" s="46">
        <v>26</v>
      </c>
      <c r="Q47" s="133">
        <f t="shared" si="0"/>
        <v>698</v>
      </c>
      <c r="R47" s="176"/>
    </row>
    <row r="48" spans="1:18" ht="21" x14ac:dyDescent="0.35">
      <c r="A48" s="292"/>
      <c r="B48" s="50" t="s">
        <v>11</v>
      </c>
      <c r="C48" s="45">
        <f>SUM(C46:C47)</f>
        <v>91</v>
      </c>
      <c r="D48" s="45">
        <f t="shared" ref="D48:P48" si="19">SUM(D46:D47)</f>
        <v>89</v>
      </c>
      <c r="E48" s="45">
        <f t="shared" si="19"/>
        <v>36</v>
      </c>
      <c r="F48" s="45">
        <f t="shared" si="19"/>
        <v>103</v>
      </c>
      <c r="G48" s="45">
        <f t="shared" si="19"/>
        <v>140</v>
      </c>
      <c r="H48" s="45">
        <f t="shared" si="19"/>
        <v>104</v>
      </c>
      <c r="I48" s="45">
        <f t="shared" si="19"/>
        <v>72</v>
      </c>
      <c r="J48" s="45">
        <f t="shared" si="19"/>
        <v>120</v>
      </c>
      <c r="K48" s="45">
        <f t="shared" si="19"/>
        <v>100</v>
      </c>
      <c r="L48" s="45">
        <f t="shared" si="19"/>
        <v>140</v>
      </c>
      <c r="M48" s="45">
        <f t="shared" si="19"/>
        <v>133</v>
      </c>
      <c r="N48" s="45">
        <f t="shared" si="19"/>
        <v>116</v>
      </c>
      <c r="O48" s="45">
        <f t="shared" si="19"/>
        <v>103</v>
      </c>
      <c r="P48" s="45">
        <f t="shared" si="19"/>
        <v>51</v>
      </c>
      <c r="Q48" s="134">
        <f t="shared" si="0"/>
        <v>1398</v>
      </c>
    </row>
    <row r="49" spans="1:18" ht="21" x14ac:dyDescent="0.35">
      <c r="A49" s="290">
        <v>15</v>
      </c>
      <c r="B49" s="48" t="s">
        <v>9</v>
      </c>
      <c r="C49" s="41">
        <v>53</v>
      </c>
      <c r="D49" s="41">
        <v>43</v>
      </c>
      <c r="E49" s="41">
        <v>22</v>
      </c>
      <c r="F49" s="41">
        <v>42</v>
      </c>
      <c r="G49" s="41">
        <v>69</v>
      </c>
      <c r="H49" s="41">
        <v>48</v>
      </c>
      <c r="I49" s="41">
        <v>31</v>
      </c>
      <c r="J49" s="41">
        <v>57</v>
      </c>
      <c r="K49" s="41">
        <v>44</v>
      </c>
      <c r="L49" s="41">
        <v>52</v>
      </c>
      <c r="M49" s="41">
        <v>69</v>
      </c>
      <c r="N49" s="41">
        <v>44</v>
      </c>
      <c r="O49" s="46">
        <v>51</v>
      </c>
      <c r="P49" s="46">
        <v>27</v>
      </c>
      <c r="Q49" s="133">
        <f t="shared" si="0"/>
        <v>652</v>
      </c>
      <c r="R49" s="176"/>
    </row>
    <row r="50" spans="1:18" ht="21" x14ac:dyDescent="0.35">
      <c r="A50" s="291"/>
      <c r="B50" s="48" t="s">
        <v>10</v>
      </c>
      <c r="C50" s="40">
        <v>60</v>
      </c>
      <c r="D50" s="40">
        <v>49</v>
      </c>
      <c r="E50" s="40">
        <v>21</v>
      </c>
      <c r="F50" s="40">
        <v>48</v>
      </c>
      <c r="G50" s="40">
        <v>70</v>
      </c>
      <c r="H50" s="40">
        <v>54</v>
      </c>
      <c r="I50" s="40">
        <v>27</v>
      </c>
      <c r="J50" s="40">
        <v>63</v>
      </c>
      <c r="K50" s="40">
        <v>38</v>
      </c>
      <c r="L50" s="40">
        <v>44</v>
      </c>
      <c r="M50" s="40">
        <v>61</v>
      </c>
      <c r="N50" s="40">
        <v>47</v>
      </c>
      <c r="O50" s="46">
        <v>52</v>
      </c>
      <c r="P50" s="46">
        <v>29</v>
      </c>
      <c r="Q50" s="133">
        <f t="shared" si="0"/>
        <v>663</v>
      </c>
      <c r="R50" s="176"/>
    </row>
    <row r="51" spans="1:18" ht="21" x14ac:dyDescent="0.35">
      <c r="A51" s="292"/>
      <c r="B51" s="50" t="s">
        <v>11</v>
      </c>
      <c r="C51" s="45">
        <f>SUM(C49:C50)</f>
        <v>113</v>
      </c>
      <c r="D51" s="45">
        <f t="shared" ref="D51:P51" si="20">SUM(D49:D50)</f>
        <v>92</v>
      </c>
      <c r="E51" s="45">
        <f t="shared" si="20"/>
        <v>43</v>
      </c>
      <c r="F51" s="45">
        <f t="shared" si="20"/>
        <v>90</v>
      </c>
      <c r="G51" s="45">
        <f t="shared" si="20"/>
        <v>139</v>
      </c>
      <c r="H51" s="45">
        <f t="shared" si="20"/>
        <v>102</v>
      </c>
      <c r="I51" s="45">
        <f t="shared" si="20"/>
        <v>58</v>
      </c>
      <c r="J51" s="45">
        <f t="shared" si="20"/>
        <v>120</v>
      </c>
      <c r="K51" s="45">
        <f t="shared" si="20"/>
        <v>82</v>
      </c>
      <c r="L51" s="45">
        <f t="shared" si="20"/>
        <v>96</v>
      </c>
      <c r="M51" s="45">
        <f t="shared" si="20"/>
        <v>130</v>
      </c>
      <c r="N51" s="45">
        <f t="shared" si="20"/>
        <v>91</v>
      </c>
      <c r="O51" s="45">
        <f t="shared" si="20"/>
        <v>103</v>
      </c>
      <c r="P51" s="45">
        <f t="shared" si="20"/>
        <v>56</v>
      </c>
      <c r="Q51" s="134">
        <f t="shared" si="0"/>
        <v>1315</v>
      </c>
      <c r="R51" s="96">
        <f>H50+H53+H56+H59+H62</f>
        <v>264</v>
      </c>
    </row>
    <row r="52" spans="1:18" ht="21" x14ac:dyDescent="0.35">
      <c r="A52" s="290">
        <v>16</v>
      </c>
      <c r="B52" s="48" t="s">
        <v>9</v>
      </c>
      <c r="C52" s="41">
        <v>65</v>
      </c>
      <c r="D52" s="41">
        <v>54</v>
      </c>
      <c r="E52" s="41">
        <v>28</v>
      </c>
      <c r="F52" s="41">
        <v>58</v>
      </c>
      <c r="G52" s="41">
        <v>79</v>
      </c>
      <c r="H52" s="41">
        <v>46</v>
      </c>
      <c r="I52" s="41">
        <v>38</v>
      </c>
      <c r="J52" s="41">
        <v>55</v>
      </c>
      <c r="K52" s="41">
        <v>47</v>
      </c>
      <c r="L52" s="41">
        <v>53</v>
      </c>
      <c r="M52" s="41">
        <v>80</v>
      </c>
      <c r="N52" s="41">
        <v>50</v>
      </c>
      <c r="O52" s="46">
        <v>41</v>
      </c>
      <c r="P52" s="46">
        <v>32</v>
      </c>
      <c r="Q52" s="133">
        <f t="shared" si="0"/>
        <v>726</v>
      </c>
      <c r="R52" s="176"/>
    </row>
    <row r="53" spans="1:18" ht="21" x14ac:dyDescent="0.35">
      <c r="A53" s="291"/>
      <c r="B53" s="48" t="s">
        <v>10</v>
      </c>
      <c r="C53" s="40">
        <v>53</v>
      </c>
      <c r="D53" s="40">
        <v>45</v>
      </c>
      <c r="E53" s="40">
        <v>24</v>
      </c>
      <c r="F53" s="40">
        <v>60</v>
      </c>
      <c r="G53" s="40">
        <v>64</v>
      </c>
      <c r="H53" s="40">
        <v>51</v>
      </c>
      <c r="I53" s="40">
        <v>25</v>
      </c>
      <c r="J53" s="40">
        <v>55</v>
      </c>
      <c r="K53" s="40">
        <v>40</v>
      </c>
      <c r="L53" s="40">
        <v>60</v>
      </c>
      <c r="M53" s="40">
        <v>75</v>
      </c>
      <c r="N53" s="40">
        <v>41</v>
      </c>
      <c r="O53" s="46">
        <v>47</v>
      </c>
      <c r="P53" s="46">
        <v>34</v>
      </c>
      <c r="Q53" s="133">
        <f t="shared" si="0"/>
        <v>674</v>
      </c>
      <c r="R53" s="176"/>
    </row>
    <row r="54" spans="1:18" ht="21" x14ac:dyDescent="0.35">
      <c r="A54" s="292"/>
      <c r="B54" s="50" t="s">
        <v>11</v>
      </c>
      <c r="C54" s="45">
        <f>SUM(C52:C53)</f>
        <v>118</v>
      </c>
      <c r="D54" s="45">
        <f t="shared" ref="D54:P54" si="21">SUM(D52:D53)</f>
        <v>99</v>
      </c>
      <c r="E54" s="45">
        <f t="shared" si="21"/>
        <v>52</v>
      </c>
      <c r="F54" s="45">
        <f t="shared" si="21"/>
        <v>118</v>
      </c>
      <c r="G54" s="45">
        <f t="shared" si="21"/>
        <v>143</v>
      </c>
      <c r="H54" s="45">
        <f t="shared" si="21"/>
        <v>97</v>
      </c>
      <c r="I54" s="45">
        <f t="shared" si="21"/>
        <v>63</v>
      </c>
      <c r="J54" s="45">
        <f t="shared" si="21"/>
        <v>110</v>
      </c>
      <c r="K54" s="45">
        <f t="shared" si="21"/>
        <v>87</v>
      </c>
      <c r="L54" s="45">
        <f t="shared" si="21"/>
        <v>113</v>
      </c>
      <c r="M54" s="45">
        <f t="shared" si="21"/>
        <v>155</v>
      </c>
      <c r="N54" s="45">
        <f t="shared" si="21"/>
        <v>91</v>
      </c>
      <c r="O54" s="45">
        <f t="shared" si="21"/>
        <v>88</v>
      </c>
      <c r="P54" s="45">
        <f t="shared" si="21"/>
        <v>66</v>
      </c>
      <c r="Q54" s="134">
        <f t="shared" si="0"/>
        <v>1400</v>
      </c>
    </row>
    <row r="55" spans="1:18" ht="21" x14ac:dyDescent="0.35">
      <c r="A55" s="290">
        <v>17</v>
      </c>
      <c r="B55" s="48" t="s">
        <v>9</v>
      </c>
      <c r="C55" s="41">
        <v>52</v>
      </c>
      <c r="D55" s="41">
        <v>49</v>
      </c>
      <c r="E55" s="41">
        <v>20</v>
      </c>
      <c r="F55" s="41">
        <v>65</v>
      </c>
      <c r="G55" s="41">
        <v>76</v>
      </c>
      <c r="H55" s="41">
        <v>51</v>
      </c>
      <c r="I55" s="41">
        <v>47</v>
      </c>
      <c r="J55" s="41">
        <v>68</v>
      </c>
      <c r="K55" s="41">
        <v>45</v>
      </c>
      <c r="L55" s="41">
        <v>63</v>
      </c>
      <c r="M55" s="41">
        <v>83</v>
      </c>
      <c r="N55" s="41">
        <v>41</v>
      </c>
      <c r="O55" s="46">
        <v>51</v>
      </c>
      <c r="P55" s="46">
        <v>28</v>
      </c>
      <c r="Q55" s="133">
        <f t="shared" si="0"/>
        <v>739</v>
      </c>
      <c r="R55" s="176"/>
    </row>
    <row r="56" spans="1:18" ht="21" x14ac:dyDescent="0.35">
      <c r="A56" s="291"/>
      <c r="B56" s="48" t="s">
        <v>10</v>
      </c>
      <c r="C56" s="40">
        <v>54</v>
      </c>
      <c r="D56" s="40">
        <v>61</v>
      </c>
      <c r="E56" s="40">
        <v>18</v>
      </c>
      <c r="F56" s="40">
        <v>48</v>
      </c>
      <c r="G56" s="40">
        <v>71</v>
      </c>
      <c r="H56" s="40">
        <v>49</v>
      </c>
      <c r="I56" s="40">
        <v>28</v>
      </c>
      <c r="J56" s="40">
        <v>56</v>
      </c>
      <c r="K56" s="40">
        <v>52</v>
      </c>
      <c r="L56" s="40">
        <v>70</v>
      </c>
      <c r="M56" s="40">
        <v>81</v>
      </c>
      <c r="N56" s="40">
        <v>47</v>
      </c>
      <c r="O56" s="46">
        <v>47</v>
      </c>
      <c r="P56" s="46">
        <v>34</v>
      </c>
      <c r="Q56" s="133">
        <f t="shared" si="0"/>
        <v>716</v>
      </c>
      <c r="R56" s="176"/>
    </row>
    <row r="57" spans="1:18" ht="21" x14ac:dyDescent="0.35">
      <c r="A57" s="292"/>
      <c r="B57" s="50" t="s">
        <v>11</v>
      </c>
      <c r="C57" s="45">
        <f>SUM(C55:C56)</f>
        <v>106</v>
      </c>
      <c r="D57" s="45">
        <f t="shared" ref="D57:P57" si="22">SUM(D55:D56)</f>
        <v>110</v>
      </c>
      <c r="E57" s="45">
        <f t="shared" si="22"/>
        <v>38</v>
      </c>
      <c r="F57" s="45">
        <f t="shared" si="22"/>
        <v>113</v>
      </c>
      <c r="G57" s="45">
        <f t="shared" si="22"/>
        <v>147</v>
      </c>
      <c r="H57" s="45">
        <f t="shared" si="22"/>
        <v>100</v>
      </c>
      <c r="I57" s="45">
        <f t="shared" si="22"/>
        <v>75</v>
      </c>
      <c r="J57" s="45">
        <f t="shared" si="22"/>
        <v>124</v>
      </c>
      <c r="K57" s="45">
        <f t="shared" si="22"/>
        <v>97</v>
      </c>
      <c r="L57" s="45">
        <f t="shared" si="22"/>
        <v>133</v>
      </c>
      <c r="M57" s="45">
        <f t="shared" si="22"/>
        <v>164</v>
      </c>
      <c r="N57" s="45">
        <f t="shared" si="22"/>
        <v>88</v>
      </c>
      <c r="O57" s="45">
        <f t="shared" si="22"/>
        <v>98</v>
      </c>
      <c r="P57" s="45">
        <f t="shared" si="22"/>
        <v>62</v>
      </c>
      <c r="Q57" s="134">
        <f t="shared" si="0"/>
        <v>1455</v>
      </c>
    </row>
    <row r="58" spans="1:18" ht="21" x14ac:dyDescent="0.35">
      <c r="A58" s="290">
        <v>18</v>
      </c>
      <c r="B58" s="48" t="s">
        <v>9</v>
      </c>
      <c r="C58" s="41">
        <v>50</v>
      </c>
      <c r="D58" s="41">
        <v>63</v>
      </c>
      <c r="E58" s="41">
        <v>21</v>
      </c>
      <c r="F58" s="41">
        <v>66</v>
      </c>
      <c r="G58" s="41">
        <v>76</v>
      </c>
      <c r="H58" s="41">
        <v>47</v>
      </c>
      <c r="I58" s="41">
        <v>38</v>
      </c>
      <c r="J58" s="41">
        <v>69</v>
      </c>
      <c r="K58" s="41">
        <v>58</v>
      </c>
      <c r="L58" s="41">
        <v>62</v>
      </c>
      <c r="M58" s="41">
        <v>81</v>
      </c>
      <c r="N58" s="41">
        <v>59</v>
      </c>
      <c r="O58" s="46">
        <v>50</v>
      </c>
      <c r="P58" s="46">
        <v>37</v>
      </c>
      <c r="Q58" s="133">
        <f t="shared" si="0"/>
        <v>777</v>
      </c>
      <c r="R58" s="176"/>
    </row>
    <row r="59" spans="1:18" ht="21" x14ac:dyDescent="0.35">
      <c r="A59" s="291"/>
      <c r="B59" s="48" t="s">
        <v>10</v>
      </c>
      <c r="C59" s="40">
        <v>53</v>
      </c>
      <c r="D59" s="40">
        <v>40</v>
      </c>
      <c r="E59" s="40">
        <v>18</v>
      </c>
      <c r="F59" s="40">
        <v>46</v>
      </c>
      <c r="G59" s="40">
        <v>69</v>
      </c>
      <c r="H59" s="40">
        <v>48</v>
      </c>
      <c r="I59" s="40">
        <v>41</v>
      </c>
      <c r="J59" s="40">
        <v>53</v>
      </c>
      <c r="K59" s="40">
        <v>34</v>
      </c>
      <c r="L59" s="40">
        <v>57</v>
      </c>
      <c r="M59" s="40">
        <v>82</v>
      </c>
      <c r="N59" s="40">
        <v>45</v>
      </c>
      <c r="O59" s="46">
        <v>54</v>
      </c>
      <c r="P59" s="46">
        <v>26</v>
      </c>
      <c r="Q59" s="133">
        <f t="shared" si="0"/>
        <v>666</v>
      </c>
      <c r="R59" s="176"/>
    </row>
    <row r="60" spans="1:18" ht="21" x14ac:dyDescent="0.35">
      <c r="A60" s="292"/>
      <c r="B60" s="50" t="s">
        <v>11</v>
      </c>
      <c r="C60" s="45">
        <f>SUM(C58:C59)</f>
        <v>103</v>
      </c>
      <c r="D60" s="45">
        <f t="shared" ref="D60:P60" si="23">SUM(D58:D59)</f>
        <v>103</v>
      </c>
      <c r="E60" s="45">
        <f t="shared" si="23"/>
        <v>39</v>
      </c>
      <c r="F60" s="45">
        <f t="shared" si="23"/>
        <v>112</v>
      </c>
      <c r="G60" s="45">
        <f t="shared" si="23"/>
        <v>145</v>
      </c>
      <c r="H60" s="45">
        <f t="shared" si="23"/>
        <v>95</v>
      </c>
      <c r="I60" s="45">
        <f t="shared" si="23"/>
        <v>79</v>
      </c>
      <c r="J60" s="45">
        <f t="shared" si="23"/>
        <v>122</v>
      </c>
      <c r="K60" s="45">
        <f t="shared" si="23"/>
        <v>92</v>
      </c>
      <c r="L60" s="45">
        <f t="shared" si="23"/>
        <v>119</v>
      </c>
      <c r="M60" s="45">
        <f t="shared" si="23"/>
        <v>163</v>
      </c>
      <c r="N60" s="45">
        <f t="shared" si="23"/>
        <v>104</v>
      </c>
      <c r="O60" s="45">
        <f t="shared" si="23"/>
        <v>104</v>
      </c>
      <c r="P60" s="45">
        <f t="shared" si="23"/>
        <v>63</v>
      </c>
      <c r="Q60" s="134">
        <f t="shared" si="0"/>
        <v>1443</v>
      </c>
    </row>
    <row r="61" spans="1:18" ht="21" x14ac:dyDescent="0.35">
      <c r="A61" s="290">
        <v>19</v>
      </c>
      <c r="B61" s="48" t="s">
        <v>9</v>
      </c>
      <c r="C61" s="41">
        <v>55</v>
      </c>
      <c r="D61" s="41">
        <v>46</v>
      </c>
      <c r="E61" s="41">
        <v>21</v>
      </c>
      <c r="F61" s="41">
        <v>74</v>
      </c>
      <c r="G61" s="41">
        <v>96</v>
      </c>
      <c r="H61" s="41">
        <v>51</v>
      </c>
      <c r="I61" s="41">
        <v>48</v>
      </c>
      <c r="J61" s="41">
        <v>78</v>
      </c>
      <c r="K61" s="41">
        <v>51</v>
      </c>
      <c r="L61" s="41">
        <v>90</v>
      </c>
      <c r="M61" s="41">
        <v>87</v>
      </c>
      <c r="N61" s="41">
        <v>49</v>
      </c>
      <c r="O61" s="46">
        <v>46</v>
      </c>
      <c r="P61" s="46">
        <v>40</v>
      </c>
      <c r="Q61" s="133">
        <f t="shared" si="0"/>
        <v>832</v>
      </c>
      <c r="R61" s="176"/>
    </row>
    <row r="62" spans="1:18" ht="21" x14ac:dyDescent="0.35">
      <c r="A62" s="291"/>
      <c r="B62" s="48" t="s">
        <v>10</v>
      </c>
      <c r="C62" s="40">
        <v>54</v>
      </c>
      <c r="D62" s="40">
        <v>49</v>
      </c>
      <c r="E62" s="40">
        <v>16</v>
      </c>
      <c r="F62" s="40">
        <v>49</v>
      </c>
      <c r="G62" s="40">
        <v>85</v>
      </c>
      <c r="H62" s="40">
        <v>62</v>
      </c>
      <c r="I62" s="40">
        <v>41</v>
      </c>
      <c r="J62" s="40">
        <v>68</v>
      </c>
      <c r="K62" s="40">
        <v>46</v>
      </c>
      <c r="L62" s="40">
        <v>65</v>
      </c>
      <c r="M62" s="40">
        <v>71</v>
      </c>
      <c r="N62" s="40">
        <v>43</v>
      </c>
      <c r="O62" s="46">
        <v>46</v>
      </c>
      <c r="P62" s="46">
        <v>28</v>
      </c>
      <c r="Q62" s="133">
        <f t="shared" si="0"/>
        <v>723</v>
      </c>
      <c r="R62" s="176"/>
    </row>
    <row r="63" spans="1:18" ht="21" x14ac:dyDescent="0.35">
      <c r="A63" s="292"/>
      <c r="B63" s="50" t="s">
        <v>11</v>
      </c>
      <c r="C63" s="45">
        <f>SUM(C61:C62)</f>
        <v>109</v>
      </c>
      <c r="D63" s="45">
        <f t="shared" ref="D63:P63" si="24">SUM(D61:D62)</f>
        <v>95</v>
      </c>
      <c r="E63" s="45">
        <f t="shared" si="24"/>
        <v>37</v>
      </c>
      <c r="F63" s="45">
        <f t="shared" si="24"/>
        <v>123</v>
      </c>
      <c r="G63" s="45">
        <f t="shared" si="24"/>
        <v>181</v>
      </c>
      <c r="H63" s="45">
        <f t="shared" si="24"/>
        <v>113</v>
      </c>
      <c r="I63" s="45">
        <f t="shared" si="24"/>
        <v>89</v>
      </c>
      <c r="J63" s="45">
        <f t="shared" si="24"/>
        <v>146</v>
      </c>
      <c r="K63" s="45">
        <f t="shared" si="24"/>
        <v>97</v>
      </c>
      <c r="L63" s="45">
        <f t="shared" si="24"/>
        <v>155</v>
      </c>
      <c r="M63" s="45">
        <f t="shared" si="24"/>
        <v>158</v>
      </c>
      <c r="N63" s="45">
        <f t="shared" si="24"/>
        <v>92</v>
      </c>
      <c r="O63" s="45">
        <f t="shared" si="24"/>
        <v>92</v>
      </c>
      <c r="P63" s="45">
        <f t="shared" si="24"/>
        <v>68</v>
      </c>
      <c r="Q63" s="134">
        <f t="shared" si="0"/>
        <v>1555</v>
      </c>
    </row>
    <row r="64" spans="1:18" ht="21" x14ac:dyDescent="0.35">
      <c r="A64" s="290">
        <v>20</v>
      </c>
      <c r="B64" s="48" t="s">
        <v>9</v>
      </c>
      <c r="C64" s="41">
        <v>59</v>
      </c>
      <c r="D64" s="41">
        <v>43</v>
      </c>
      <c r="E64" s="41">
        <v>21</v>
      </c>
      <c r="F64" s="41">
        <v>62</v>
      </c>
      <c r="G64" s="41">
        <v>85</v>
      </c>
      <c r="H64" s="41">
        <v>57</v>
      </c>
      <c r="I64" s="41">
        <v>56</v>
      </c>
      <c r="J64" s="41">
        <v>76</v>
      </c>
      <c r="K64" s="41">
        <v>43</v>
      </c>
      <c r="L64" s="41">
        <v>54</v>
      </c>
      <c r="M64" s="41">
        <v>68</v>
      </c>
      <c r="N64" s="41">
        <v>49</v>
      </c>
      <c r="O64" s="46">
        <v>48</v>
      </c>
      <c r="P64" s="46">
        <v>43</v>
      </c>
      <c r="Q64" s="133">
        <f t="shared" si="0"/>
        <v>764</v>
      </c>
      <c r="R64" s="176"/>
    </row>
    <row r="65" spans="1:18" ht="21" x14ac:dyDescent="0.35">
      <c r="A65" s="291"/>
      <c r="B65" s="48" t="s">
        <v>10</v>
      </c>
      <c r="C65" s="40">
        <v>57</v>
      </c>
      <c r="D65" s="40">
        <v>41</v>
      </c>
      <c r="E65" s="40">
        <v>25</v>
      </c>
      <c r="F65" s="40">
        <v>47</v>
      </c>
      <c r="G65" s="40">
        <v>88</v>
      </c>
      <c r="H65" s="40">
        <v>40</v>
      </c>
      <c r="I65" s="40">
        <v>42</v>
      </c>
      <c r="J65" s="40">
        <v>76</v>
      </c>
      <c r="K65" s="40">
        <v>39</v>
      </c>
      <c r="L65" s="40">
        <v>55</v>
      </c>
      <c r="M65" s="40">
        <v>75</v>
      </c>
      <c r="N65" s="40">
        <v>52</v>
      </c>
      <c r="O65" s="46">
        <v>46</v>
      </c>
      <c r="P65" s="46">
        <v>29</v>
      </c>
      <c r="Q65" s="133">
        <f t="shared" si="0"/>
        <v>712</v>
      </c>
      <c r="R65" s="176"/>
    </row>
    <row r="66" spans="1:18" ht="21" x14ac:dyDescent="0.35">
      <c r="A66" s="292"/>
      <c r="B66" s="50" t="s">
        <v>11</v>
      </c>
      <c r="C66" s="45">
        <f>SUM(C64:C65)</f>
        <v>116</v>
      </c>
      <c r="D66" s="45">
        <f t="shared" ref="D66:P66" si="25">SUM(D64:D65)</f>
        <v>84</v>
      </c>
      <c r="E66" s="45">
        <f t="shared" si="25"/>
        <v>46</v>
      </c>
      <c r="F66" s="45">
        <f t="shared" si="25"/>
        <v>109</v>
      </c>
      <c r="G66" s="45">
        <f t="shared" si="25"/>
        <v>173</v>
      </c>
      <c r="H66" s="45">
        <f t="shared" si="25"/>
        <v>97</v>
      </c>
      <c r="I66" s="45">
        <f t="shared" si="25"/>
        <v>98</v>
      </c>
      <c r="J66" s="45">
        <f t="shared" si="25"/>
        <v>152</v>
      </c>
      <c r="K66" s="45">
        <f t="shared" si="25"/>
        <v>82</v>
      </c>
      <c r="L66" s="45">
        <f t="shared" si="25"/>
        <v>109</v>
      </c>
      <c r="M66" s="45">
        <f t="shared" si="25"/>
        <v>143</v>
      </c>
      <c r="N66" s="45">
        <f t="shared" si="25"/>
        <v>101</v>
      </c>
      <c r="O66" s="45">
        <f t="shared" si="25"/>
        <v>94</v>
      </c>
      <c r="P66" s="45">
        <f t="shared" si="25"/>
        <v>72</v>
      </c>
      <c r="Q66" s="134">
        <f t="shared" si="0"/>
        <v>1476</v>
      </c>
    </row>
    <row r="67" spans="1:18" ht="21" x14ac:dyDescent="0.35">
      <c r="A67" s="290">
        <v>21</v>
      </c>
      <c r="B67" s="48" t="s">
        <v>9</v>
      </c>
      <c r="C67" s="41">
        <v>49</v>
      </c>
      <c r="D67" s="41">
        <v>41</v>
      </c>
      <c r="E67" s="41">
        <v>27</v>
      </c>
      <c r="F67" s="41">
        <v>61</v>
      </c>
      <c r="G67" s="41">
        <v>79</v>
      </c>
      <c r="H67" s="41">
        <v>51</v>
      </c>
      <c r="I67" s="41">
        <v>38</v>
      </c>
      <c r="J67" s="41">
        <v>58</v>
      </c>
      <c r="K67" s="41">
        <v>47</v>
      </c>
      <c r="L67" s="41">
        <v>62</v>
      </c>
      <c r="M67" s="41">
        <v>77</v>
      </c>
      <c r="N67" s="41">
        <v>44</v>
      </c>
      <c r="O67" s="46">
        <v>39</v>
      </c>
      <c r="P67" s="46">
        <v>37</v>
      </c>
      <c r="Q67" s="133">
        <f t="shared" si="0"/>
        <v>710</v>
      </c>
      <c r="R67" s="176"/>
    </row>
    <row r="68" spans="1:18" ht="21" x14ac:dyDescent="0.35">
      <c r="A68" s="291"/>
      <c r="B68" s="48" t="s">
        <v>10</v>
      </c>
      <c r="C68" s="40">
        <v>56</v>
      </c>
      <c r="D68" s="40">
        <v>47</v>
      </c>
      <c r="E68" s="42">
        <v>17</v>
      </c>
      <c r="F68" s="40">
        <v>68</v>
      </c>
      <c r="G68" s="40">
        <v>77</v>
      </c>
      <c r="H68" s="40">
        <v>53</v>
      </c>
      <c r="I68" s="40">
        <v>46</v>
      </c>
      <c r="J68" s="40">
        <v>59</v>
      </c>
      <c r="K68" s="40">
        <v>48</v>
      </c>
      <c r="L68" s="40">
        <v>88</v>
      </c>
      <c r="M68" s="40">
        <v>94</v>
      </c>
      <c r="N68" s="40">
        <v>49</v>
      </c>
      <c r="O68" s="46">
        <v>38</v>
      </c>
      <c r="P68" s="46">
        <v>35</v>
      </c>
      <c r="Q68" s="133">
        <f t="shared" ref="Q68:Q131" si="26">SUM(C68:P68)</f>
        <v>775</v>
      </c>
      <c r="R68" s="176"/>
    </row>
    <row r="69" spans="1:18" ht="21" x14ac:dyDescent="0.35">
      <c r="A69" s="292"/>
      <c r="B69" s="50" t="s">
        <v>11</v>
      </c>
      <c r="C69" s="45">
        <f>SUM(C67:C68)</f>
        <v>105</v>
      </c>
      <c r="D69" s="45">
        <f t="shared" ref="D69:P69" si="27">SUM(D67:D68)</f>
        <v>88</v>
      </c>
      <c r="E69" s="45">
        <f t="shared" si="27"/>
        <v>44</v>
      </c>
      <c r="F69" s="45">
        <f t="shared" si="27"/>
        <v>129</v>
      </c>
      <c r="G69" s="45">
        <f t="shared" si="27"/>
        <v>156</v>
      </c>
      <c r="H69" s="45">
        <f t="shared" si="27"/>
        <v>104</v>
      </c>
      <c r="I69" s="45">
        <f t="shared" si="27"/>
        <v>84</v>
      </c>
      <c r="J69" s="45">
        <f t="shared" si="27"/>
        <v>117</v>
      </c>
      <c r="K69" s="45">
        <f t="shared" si="27"/>
        <v>95</v>
      </c>
      <c r="L69" s="45">
        <f t="shared" si="27"/>
        <v>150</v>
      </c>
      <c r="M69" s="45">
        <f t="shared" si="27"/>
        <v>171</v>
      </c>
      <c r="N69" s="45">
        <f t="shared" si="27"/>
        <v>93</v>
      </c>
      <c r="O69" s="45">
        <f t="shared" si="27"/>
        <v>77</v>
      </c>
      <c r="P69" s="45">
        <f t="shared" si="27"/>
        <v>72</v>
      </c>
      <c r="Q69" s="134">
        <f t="shared" si="26"/>
        <v>1485</v>
      </c>
    </row>
    <row r="70" spans="1:18" ht="21" x14ac:dyDescent="0.35">
      <c r="A70" s="290">
        <v>22</v>
      </c>
      <c r="B70" s="48" t="s">
        <v>9</v>
      </c>
      <c r="C70" s="41">
        <v>66</v>
      </c>
      <c r="D70" s="41">
        <v>52</v>
      </c>
      <c r="E70" s="41">
        <v>18</v>
      </c>
      <c r="F70" s="41">
        <v>63</v>
      </c>
      <c r="G70" s="46">
        <v>75</v>
      </c>
      <c r="H70" s="41">
        <v>51</v>
      </c>
      <c r="I70" s="41">
        <v>39</v>
      </c>
      <c r="J70" s="41">
        <v>71</v>
      </c>
      <c r="K70" s="41">
        <v>47</v>
      </c>
      <c r="L70" s="41">
        <v>50</v>
      </c>
      <c r="M70" s="41">
        <v>93</v>
      </c>
      <c r="N70" s="41">
        <v>42</v>
      </c>
      <c r="O70" s="46">
        <v>50</v>
      </c>
      <c r="P70" s="46">
        <v>36</v>
      </c>
      <c r="Q70" s="133">
        <f t="shared" si="26"/>
        <v>753</v>
      </c>
      <c r="R70" s="176"/>
    </row>
    <row r="71" spans="1:18" ht="21" x14ac:dyDescent="0.35">
      <c r="A71" s="291"/>
      <c r="B71" s="48" t="s">
        <v>10</v>
      </c>
      <c r="C71" s="40">
        <v>84</v>
      </c>
      <c r="D71" s="40">
        <v>56</v>
      </c>
      <c r="E71" s="40">
        <v>30</v>
      </c>
      <c r="F71" s="40">
        <v>54</v>
      </c>
      <c r="G71" s="40">
        <v>72</v>
      </c>
      <c r="H71" s="40">
        <v>56</v>
      </c>
      <c r="I71" s="40">
        <v>41</v>
      </c>
      <c r="J71" s="40">
        <v>74</v>
      </c>
      <c r="K71" s="40">
        <v>45</v>
      </c>
      <c r="L71" s="40">
        <v>77</v>
      </c>
      <c r="M71" s="40">
        <v>85</v>
      </c>
      <c r="N71" s="40">
        <v>46</v>
      </c>
      <c r="O71" s="46">
        <v>57</v>
      </c>
      <c r="P71" s="46">
        <v>31</v>
      </c>
      <c r="Q71" s="133">
        <f t="shared" si="26"/>
        <v>808</v>
      </c>
      <c r="R71" s="176"/>
    </row>
    <row r="72" spans="1:18" ht="21" x14ac:dyDescent="0.35">
      <c r="A72" s="292"/>
      <c r="B72" s="50" t="s">
        <v>11</v>
      </c>
      <c r="C72" s="45">
        <f>SUM(C70:C71)</f>
        <v>150</v>
      </c>
      <c r="D72" s="45">
        <f t="shared" ref="D72:P72" si="28">SUM(D70:D71)</f>
        <v>108</v>
      </c>
      <c r="E72" s="45">
        <f t="shared" si="28"/>
        <v>48</v>
      </c>
      <c r="F72" s="45">
        <f t="shared" si="28"/>
        <v>117</v>
      </c>
      <c r="G72" s="45">
        <f t="shared" si="28"/>
        <v>147</v>
      </c>
      <c r="H72" s="45">
        <f t="shared" si="28"/>
        <v>107</v>
      </c>
      <c r="I72" s="45">
        <f t="shared" si="28"/>
        <v>80</v>
      </c>
      <c r="J72" s="45">
        <f t="shared" si="28"/>
        <v>145</v>
      </c>
      <c r="K72" s="45">
        <f t="shared" si="28"/>
        <v>92</v>
      </c>
      <c r="L72" s="45">
        <f t="shared" si="28"/>
        <v>127</v>
      </c>
      <c r="M72" s="45">
        <f t="shared" si="28"/>
        <v>178</v>
      </c>
      <c r="N72" s="45">
        <f t="shared" si="28"/>
        <v>88</v>
      </c>
      <c r="O72" s="45">
        <f t="shared" si="28"/>
        <v>107</v>
      </c>
      <c r="P72" s="45">
        <f t="shared" si="28"/>
        <v>67</v>
      </c>
      <c r="Q72" s="134">
        <f t="shared" si="26"/>
        <v>1561</v>
      </c>
    </row>
    <row r="73" spans="1:18" ht="21" x14ac:dyDescent="0.35">
      <c r="A73" s="290">
        <v>23</v>
      </c>
      <c r="B73" s="48" t="s">
        <v>9</v>
      </c>
      <c r="C73" s="41">
        <v>67</v>
      </c>
      <c r="D73" s="41">
        <v>61</v>
      </c>
      <c r="E73" s="41">
        <v>19</v>
      </c>
      <c r="F73" s="41">
        <v>56</v>
      </c>
      <c r="G73" s="41">
        <v>79</v>
      </c>
      <c r="H73" s="41">
        <v>58</v>
      </c>
      <c r="I73" s="41">
        <v>35</v>
      </c>
      <c r="J73" s="41">
        <v>82</v>
      </c>
      <c r="K73" s="41">
        <v>50</v>
      </c>
      <c r="L73" s="41">
        <v>71</v>
      </c>
      <c r="M73" s="41">
        <v>84</v>
      </c>
      <c r="N73" s="41">
        <v>59</v>
      </c>
      <c r="O73" s="46">
        <v>51</v>
      </c>
      <c r="P73" s="46">
        <v>42</v>
      </c>
      <c r="Q73" s="133">
        <f t="shared" si="26"/>
        <v>814</v>
      </c>
      <c r="R73" s="176"/>
    </row>
    <row r="74" spans="1:18" ht="21" x14ac:dyDescent="0.35">
      <c r="A74" s="291"/>
      <c r="B74" s="48" t="s">
        <v>10</v>
      </c>
      <c r="C74" s="40">
        <v>60</v>
      </c>
      <c r="D74" s="40">
        <v>61</v>
      </c>
      <c r="E74" s="40">
        <v>20</v>
      </c>
      <c r="F74" s="40">
        <v>60</v>
      </c>
      <c r="G74" s="40">
        <v>67</v>
      </c>
      <c r="H74" s="40">
        <v>52</v>
      </c>
      <c r="I74" s="40">
        <v>45</v>
      </c>
      <c r="J74" s="40">
        <v>75</v>
      </c>
      <c r="K74" s="40">
        <v>65</v>
      </c>
      <c r="L74" s="40">
        <v>82</v>
      </c>
      <c r="M74" s="40">
        <v>77</v>
      </c>
      <c r="N74" s="40">
        <v>53</v>
      </c>
      <c r="O74" s="46">
        <v>49</v>
      </c>
      <c r="P74" s="46">
        <v>30</v>
      </c>
      <c r="Q74" s="133">
        <f t="shared" si="26"/>
        <v>796</v>
      </c>
      <c r="R74" s="176"/>
    </row>
    <row r="75" spans="1:18" ht="21" x14ac:dyDescent="0.35">
      <c r="A75" s="292"/>
      <c r="B75" s="50" t="s">
        <v>11</v>
      </c>
      <c r="C75" s="45">
        <f>SUM(C73:C74)</f>
        <v>127</v>
      </c>
      <c r="D75" s="45">
        <f t="shared" ref="D75:P75" si="29">SUM(D73:D74)</f>
        <v>122</v>
      </c>
      <c r="E75" s="45">
        <f t="shared" si="29"/>
        <v>39</v>
      </c>
      <c r="F75" s="45">
        <f t="shared" si="29"/>
        <v>116</v>
      </c>
      <c r="G75" s="45">
        <f t="shared" si="29"/>
        <v>146</v>
      </c>
      <c r="H75" s="45">
        <f t="shared" si="29"/>
        <v>110</v>
      </c>
      <c r="I75" s="45">
        <f t="shared" si="29"/>
        <v>80</v>
      </c>
      <c r="J75" s="45">
        <f t="shared" si="29"/>
        <v>157</v>
      </c>
      <c r="K75" s="45">
        <f t="shared" si="29"/>
        <v>115</v>
      </c>
      <c r="L75" s="45">
        <f t="shared" si="29"/>
        <v>153</v>
      </c>
      <c r="M75" s="45">
        <f t="shared" si="29"/>
        <v>161</v>
      </c>
      <c r="N75" s="45">
        <f t="shared" si="29"/>
        <v>112</v>
      </c>
      <c r="O75" s="45">
        <f t="shared" si="29"/>
        <v>100</v>
      </c>
      <c r="P75" s="45">
        <f t="shared" si="29"/>
        <v>72</v>
      </c>
      <c r="Q75" s="134">
        <f t="shared" si="26"/>
        <v>1610</v>
      </c>
    </row>
    <row r="76" spans="1:18" ht="21" x14ac:dyDescent="0.35">
      <c r="A76" s="290">
        <v>24</v>
      </c>
      <c r="B76" s="48" t="s">
        <v>9</v>
      </c>
      <c r="C76" s="41">
        <v>69</v>
      </c>
      <c r="D76" s="41">
        <v>64</v>
      </c>
      <c r="E76" s="41">
        <v>30</v>
      </c>
      <c r="F76" s="41">
        <v>65</v>
      </c>
      <c r="G76" s="41">
        <v>94</v>
      </c>
      <c r="H76" s="41">
        <v>46</v>
      </c>
      <c r="I76" s="41">
        <v>52</v>
      </c>
      <c r="J76" s="41">
        <v>73</v>
      </c>
      <c r="K76" s="41">
        <v>59</v>
      </c>
      <c r="L76" s="41">
        <v>77</v>
      </c>
      <c r="M76" s="41">
        <v>78</v>
      </c>
      <c r="N76" s="41">
        <v>67</v>
      </c>
      <c r="O76" s="46">
        <v>60</v>
      </c>
      <c r="P76" s="46">
        <v>42</v>
      </c>
      <c r="Q76" s="133">
        <f t="shared" si="26"/>
        <v>876</v>
      </c>
      <c r="R76" s="176"/>
    </row>
    <row r="77" spans="1:18" ht="21" x14ac:dyDescent="0.35">
      <c r="A77" s="291"/>
      <c r="B77" s="48" t="s">
        <v>10</v>
      </c>
      <c r="C77" s="40">
        <v>76</v>
      </c>
      <c r="D77" s="40">
        <v>60</v>
      </c>
      <c r="E77" s="40">
        <v>17</v>
      </c>
      <c r="F77" s="40">
        <v>65</v>
      </c>
      <c r="G77" s="40">
        <v>84</v>
      </c>
      <c r="H77" s="40">
        <v>54</v>
      </c>
      <c r="I77" s="40">
        <v>30</v>
      </c>
      <c r="J77" s="40">
        <v>81</v>
      </c>
      <c r="K77" s="40">
        <v>46</v>
      </c>
      <c r="L77" s="40">
        <v>74</v>
      </c>
      <c r="M77" s="40">
        <v>93</v>
      </c>
      <c r="N77" s="40">
        <v>54</v>
      </c>
      <c r="O77" s="46">
        <v>55</v>
      </c>
      <c r="P77" s="46">
        <v>43</v>
      </c>
      <c r="Q77" s="133">
        <f t="shared" si="26"/>
        <v>832</v>
      </c>
      <c r="R77" s="176"/>
    </row>
    <row r="78" spans="1:18" ht="21" x14ac:dyDescent="0.35">
      <c r="A78" s="292"/>
      <c r="B78" s="50" t="s">
        <v>11</v>
      </c>
      <c r="C78" s="45">
        <f>SUM(C76:C77)</f>
        <v>145</v>
      </c>
      <c r="D78" s="45">
        <f t="shared" ref="D78:P78" si="30">SUM(D76:D77)</f>
        <v>124</v>
      </c>
      <c r="E78" s="45">
        <f t="shared" si="30"/>
        <v>47</v>
      </c>
      <c r="F78" s="45">
        <f t="shared" si="30"/>
        <v>130</v>
      </c>
      <c r="G78" s="45">
        <f t="shared" si="30"/>
        <v>178</v>
      </c>
      <c r="H78" s="45">
        <f t="shared" si="30"/>
        <v>100</v>
      </c>
      <c r="I78" s="45">
        <f t="shared" si="30"/>
        <v>82</v>
      </c>
      <c r="J78" s="45">
        <f t="shared" si="30"/>
        <v>154</v>
      </c>
      <c r="K78" s="45">
        <f t="shared" si="30"/>
        <v>105</v>
      </c>
      <c r="L78" s="45">
        <f t="shared" si="30"/>
        <v>151</v>
      </c>
      <c r="M78" s="45">
        <f t="shared" si="30"/>
        <v>171</v>
      </c>
      <c r="N78" s="45">
        <f t="shared" si="30"/>
        <v>121</v>
      </c>
      <c r="O78" s="45">
        <f t="shared" si="30"/>
        <v>115</v>
      </c>
      <c r="P78" s="45">
        <f t="shared" si="30"/>
        <v>85</v>
      </c>
      <c r="Q78" s="134">
        <f t="shared" si="26"/>
        <v>1708</v>
      </c>
    </row>
    <row r="79" spans="1:18" ht="21" x14ac:dyDescent="0.35">
      <c r="A79" s="290">
        <v>25</v>
      </c>
      <c r="B79" s="48" t="s">
        <v>9</v>
      </c>
      <c r="C79" s="41">
        <v>62</v>
      </c>
      <c r="D79" s="46">
        <v>42</v>
      </c>
      <c r="E79" s="46">
        <v>21</v>
      </c>
      <c r="F79" s="46">
        <v>78</v>
      </c>
      <c r="G79" s="46">
        <v>80</v>
      </c>
      <c r="H79" s="46">
        <v>59</v>
      </c>
      <c r="I79" s="46">
        <v>39</v>
      </c>
      <c r="J79" s="46">
        <v>84</v>
      </c>
      <c r="K79" s="46">
        <v>56</v>
      </c>
      <c r="L79" s="41">
        <v>82</v>
      </c>
      <c r="M79" s="41">
        <v>89</v>
      </c>
      <c r="N79" s="41">
        <v>43</v>
      </c>
      <c r="O79" s="46">
        <v>54</v>
      </c>
      <c r="P79" s="46">
        <v>32</v>
      </c>
      <c r="Q79" s="133">
        <f t="shared" si="26"/>
        <v>821</v>
      </c>
      <c r="R79" s="176"/>
    </row>
    <row r="80" spans="1:18" ht="21" x14ac:dyDescent="0.35">
      <c r="A80" s="291"/>
      <c r="B80" s="48" t="s">
        <v>10</v>
      </c>
      <c r="C80" s="40">
        <v>65</v>
      </c>
      <c r="D80" s="42">
        <v>60</v>
      </c>
      <c r="E80" s="42">
        <v>24</v>
      </c>
      <c r="F80" s="42">
        <v>65</v>
      </c>
      <c r="G80" s="42">
        <v>81</v>
      </c>
      <c r="H80" s="42">
        <v>49</v>
      </c>
      <c r="I80" s="42">
        <v>39</v>
      </c>
      <c r="J80" s="42">
        <v>74</v>
      </c>
      <c r="K80" s="42">
        <v>54</v>
      </c>
      <c r="L80" s="40">
        <v>77</v>
      </c>
      <c r="M80" s="40">
        <v>74</v>
      </c>
      <c r="N80" s="40">
        <v>51</v>
      </c>
      <c r="O80" s="46">
        <v>61</v>
      </c>
      <c r="P80" s="46">
        <v>47</v>
      </c>
      <c r="Q80" s="133">
        <f t="shared" si="26"/>
        <v>821</v>
      </c>
      <c r="R80" s="176"/>
    </row>
    <row r="81" spans="1:18" ht="21" x14ac:dyDescent="0.35">
      <c r="A81" s="292"/>
      <c r="B81" s="50" t="s">
        <v>11</v>
      </c>
      <c r="C81" s="45">
        <f>SUM(C79:C80)</f>
        <v>127</v>
      </c>
      <c r="D81" s="45">
        <f t="shared" ref="D81:P81" si="31">SUM(D79:D80)</f>
        <v>102</v>
      </c>
      <c r="E81" s="45">
        <f t="shared" si="31"/>
        <v>45</v>
      </c>
      <c r="F81" s="45">
        <f t="shared" si="31"/>
        <v>143</v>
      </c>
      <c r="G81" s="45">
        <f t="shared" si="31"/>
        <v>161</v>
      </c>
      <c r="H81" s="45">
        <f t="shared" si="31"/>
        <v>108</v>
      </c>
      <c r="I81" s="45">
        <f t="shared" si="31"/>
        <v>78</v>
      </c>
      <c r="J81" s="45">
        <f t="shared" si="31"/>
        <v>158</v>
      </c>
      <c r="K81" s="45">
        <f t="shared" si="31"/>
        <v>110</v>
      </c>
      <c r="L81" s="45">
        <f t="shared" si="31"/>
        <v>159</v>
      </c>
      <c r="M81" s="45">
        <f t="shared" si="31"/>
        <v>163</v>
      </c>
      <c r="N81" s="45">
        <f t="shared" si="31"/>
        <v>94</v>
      </c>
      <c r="O81" s="45">
        <f t="shared" si="31"/>
        <v>115</v>
      </c>
      <c r="P81" s="45">
        <f t="shared" si="31"/>
        <v>79</v>
      </c>
      <c r="Q81" s="134">
        <f t="shared" si="26"/>
        <v>1642</v>
      </c>
    </row>
    <row r="82" spans="1:18" ht="21" x14ac:dyDescent="0.35">
      <c r="A82" s="290">
        <v>26</v>
      </c>
      <c r="B82" s="48" t="s">
        <v>9</v>
      </c>
      <c r="C82" s="41">
        <v>78</v>
      </c>
      <c r="D82" s="41">
        <v>59</v>
      </c>
      <c r="E82" s="46">
        <v>32</v>
      </c>
      <c r="F82" s="46">
        <v>61</v>
      </c>
      <c r="G82" s="46">
        <v>80</v>
      </c>
      <c r="H82" s="46">
        <v>55</v>
      </c>
      <c r="I82" s="46">
        <v>43</v>
      </c>
      <c r="J82" s="46">
        <v>84</v>
      </c>
      <c r="K82" s="46">
        <v>56</v>
      </c>
      <c r="L82" s="46">
        <v>70</v>
      </c>
      <c r="M82" s="46">
        <v>108</v>
      </c>
      <c r="N82" s="46">
        <v>53</v>
      </c>
      <c r="O82" s="46">
        <v>59</v>
      </c>
      <c r="P82" s="46">
        <v>27</v>
      </c>
      <c r="Q82" s="133">
        <f t="shared" si="26"/>
        <v>865</v>
      </c>
      <c r="R82" s="176"/>
    </row>
    <row r="83" spans="1:18" ht="21" x14ac:dyDescent="0.35">
      <c r="A83" s="291"/>
      <c r="B83" s="48" t="s">
        <v>10</v>
      </c>
      <c r="C83" s="40">
        <v>70</v>
      </c>
      <c r="D83" s="40">
        <v>49</v>
      </c>
      <c r="E83" s="42">
        <v>18</v>
      </c>
      <c r="F83" s="42">
        <v>65</v>
      </c>
      <c r="G83" s="42">
        <v>76</v>
      </c>
      <c r="H83" s="42">
        <v>60</v>
      </c>
      <c r="I83" s="42">
        <v>42</v>
      </c>
      <c r="J83" s="42">
        <v>68</v>
      </c>
      <c r="K83" s="42">
        <v>63</v>
      </c>
      <c r="L83" s="42">
        <v>75</v>
      </c>
      <c r="M83" s="42">
        <v>79</v>
      </c>
      <c r="N83" s="42">
        <v>49</v>
      </c>
      <c r="O83" s="46">
        <v>45</v>
      </c>
      <c r="P83" s="46">
        <v>36</v>
      </c>
      <c r="Q83" s="133">
        <f t="shared" si="26"/>
        <v>795</v>
      </c>
      <c r="R83" s="176"/>
    </row>
    <row r="84" spans="1:18" ht="21" x14ac:dyDescent="0.35">
      <c r="A84" s="292"/>
      <c r="B84" s="50" t="s">
        <v>11</v>
      </c>
      <c r="C84" s="45">
        <f>SUM(C82:C83)</f>
        <v>148</v>
      </c>
      <c r="D84" s="45">
        <f t="shared" ref="D84:P84" si="32">SUM(D82:D83)</f>
        <v>108</v>
      </c>
      <c r="E84" s="45">
        <f t="shared" si="32"/>
        <v>50</v>
      </c>
      <c r="F84" s="45">
        <f t="shared" si="32"/>
        <v>126</v>
      </c>
      <c r="G84" s="45">
        <f t="shared" si="32"/>
        <v>156</v>
      </c>
      <c r="H84" s="45">
        <f t="shared" si="32"/>
        <v>115</v>
      </c>
      <c r="I84" s="45">
        <f t="shared" si="32"/>
        <v>85</v>
      </c>
      <c r="J84" s="45">
        <f t="shared" si="32"/>
        <v>152</v>
      </c>
      <c r="K84" s="45">
        <f t="shared" si="32"/>
        <v>119</v>
      </c>
      <c r="L84" s="45">
        <f t="shared" si="32"/>
        <v>145</v>
      </c>
      <c r="M84" s="45">
        <f t="shared" si="32"/>
        <v>187</v>
      </c>
      <c r="N84" s="45">
        <f t="shared" si="32"/>
        <v>102</v>
      </c>
      <c r="O84" s="45">
        <f t="shared" si="32"/>
        <v>104</v>
      </c>
      <c r="P84" s="45">
        <f t="shared" si="32"/>
        <v>63</v>
      </c>
      <c r="Q84" s="134">
        <f t="shared" si="26"/>
        <v>1660</v>
      </c>
    </row>
    <row r="85" spans="1:18" ht="21" x14ac:dyDescent="0.35">
      <c r="A85" s="290">
        <v>27</v>
      </c>
      <c r="B85" s="48" t="s">
        <v>9</v>
      </c>
      <c r="C85" s="41">
        <v>70</v>
      </c>
      <c r="D85" s="41">
        <v>48</v>
      </c>
      <c r="E85" s="41">
        <v>26</v>
      </c>
      <c r="F85" s="46">
        <v>56</v>
      </c>
      <c r="G85" s="46">
        <v>87</v>
      </c>
      <c r="H85" s="46">
        <v>70</v>
      </c>
      <c r="I85" s="46">
        <v>42</v>
      </c>
      <c r="J85" s="46">
        <v>90</v>
      </c>
      <c r="K85" s="46">
        <v>51</v>
      </c>
      <c r="L85" s="46">
        <v>74</v>
      </c>
      <c r="M85" s="46">
        <v>85</v>
      </c>
      <c r="N85" s="46">
        <v>47</v>
      </c>
      <c r="O85" s="46">
        <v>61</v>
      </c>
      <c r="P85" s="46">
        <v>38</v>
      </c>
      <c r="Q85" s="133">
        <f t="shared" si="26"/>
        <v>845</v>
      </c>
      <c r="R85" s="176"/>
    </row>
    <row r="86" spans="1:18" ht="21" x14ac:dyDescent="0.35">
      <c r="A86" s="291"/>
      <c r="B86" s="48" t="s">
        <v>10</v>
      </c>
      <c r="C86" s="40">
        <v>65</v>
      </c>
      <c r="D86" s="40">
        <v>61</v>
      </c>
      <c r="E86" s="40">
        <v>12</v>
      </c>
      <c r="F86" s="42">
        <v>65</v>
      </c>
      <c r="G86" s="42">
        <v>86</v>
      </c>
      <c r="H86" s="42">
        <v>45</v>
      </c>
      <c r="I86" s="42">
        <v>41</v>
      </c>
      <c r="J86" s="42">
        <v>63</v>
      </c>
      <c r="K86" s="42">
        <v>55</v>
      </c>
      <c r="L86" s="42">
        <v>77</v>
      </c>
      <c r="M86" s="42">
        <v>79</v>
      </c>
      <c r="N86" s="42">
        <v>34</v>
      </c>
      <c r="O86" s="46">
        <v>52</v>
      </c>
      <c r="P86" s="46">
        <v>34</v>
      </c>
      <c r="Q86" s="133">
        <f t="shared" si="26"/>
        <v>769</v>
      </c>
      <c r="R86" s="176"/>
    </row>
    <row r="87" spans="1:18" ht="21" x14ac:dyDescent="0.35">
      <c r="A87" s="292"/>
      <c r="B87" s="50" t="s">
        <v>11</v>
      </c>
      <c r="C87" s="45">
        <f>SUM(C85:C86)</f>
        <v>135</v>
      </c>
      <c r="D87" s="45">
        <f t="shared" ref="D87:P87" si="33">SUM(D85:D86)</f>
        <v>109</v>
      </c>
      <c r="E87" s="45">
        <f t="shared" si="33"/>
        <v>38</v>
      </c>
      <c r="F87" s="45">
        <f t="shared" si="33"/>
        <v>121</v>
      </c>
      <c r="G87" s="45">
        <f t="shared" si="33"/>
        <v>173</v>
      </c>
      <c r="H87" s="45">
        <f t="shared" si="33"/>
        <v>115</v>
      </c>
      <c r="I87" s="45">
        <f t="shared" si="33"/>
        <v>83</v>
      </c>
      <c r="J87" s="45">
        <f t="shared" si="33"/>
        <v>153</v>
      </c>
      <c r="K87" s="45">
        <f t="shared" si="33"/>
        <v>106</v>
      </c>
      <c r="L87" s="45">
        <f t="shared" si="33"/>
        <v>151</v>
      </c>
      <c r="M87" s="45">
        <f t="shared" si="33"/>
        <v>164</v>
      </c>
      <c r="N87" s="45">
        <f t="shared" si="33"/>
        <v>81</v>
      </c>
      <c r="O87" s="45">
        <f t="shared" si="33"/>
        <v>113</v>
      </c>
      <c r="P87" s="45">
        <f t="shared" si="33"/>
        <v>72</v>
      </c>
      <c r="Q87" s="134">
        <f t="shared" si="26"/>
        <v>1614</v>
      </c>
    </row>
    <row r="88" spans="1:18" ht="21" x14ac:dyDescent="0.35">
      <c r="A88" s="290">
        <v>28</v>
      </c>
      <c r="B88" s="48" t="s">
        <v>9</v>
      </c>
      <c r="C88" s="41">
        <v>79</v>
      </c>
      <c r="D88" s="46">
        <v>57</v>
      </c>
      <c r="E88" s="46">
        <v>21</v>
      </c>
      <c r="F88" s="46">
        <v>57</v>
      </c>
      <c r="G88" s="46">
        <v>95</v>
      </c>
      <c r="H88" s="46">
        <v>55</v>
      </c>
      <c r="I88" s="41">
        <v>53</v>
      </c>
      <c r="J88" s="41">
        <v>74</v>
      </c>
      <c r="K88" s="41">
        <v>56</v>
      </c>
      <c r="L88" s="41">
        <v>76</v>
      </c>
      <c r="M88" s="41">
        <v>82</v>
      </c>
      <c r="N88" s="41">
        <v>64</v>
      </c>
      <c r="O88" s="46">
        <v>67</v>
      </c>
      <c r="P88" s="46">
        <v>39</v>
      </c>
      <c r="Q88" s="133">
        <f t="shared" si="26"/>
        <v>875</v>
      </c>
      <c r="R88" s="176"/>
    </row>
    <row r="89" spans="1:18" ht="21" x14ac:dyDescent="0.35">
      <c r="A89" s="291"/>
      <c r="B89" s="48" t="s">
        <v>10</v>
      </c>
      <c r="C89" s="40">
        <v>61</v>
      </c>
      <c r="D89" s="40">
        <v>56</v>
      </c>
      <c r="E89" s="40">
        <v>26</v>
      </c>
      <c r="F89" s="40">
        <v>62</v>
      </c>
      <c r="G89" s="40">
        <v>72</v>
      </c>
      <c r="H89" s="40">
        <v>47</v>
      </c>
      <c r="I89" s="40">
        <v>31</v>
      </c>
      <c r="J89" s="40">
        <v>73</v>
      </c>
      <c r="K89" s="40">
        <v>43</v>
      </c>
      <c r="L89" s="40">
        <v>78</v>
      </c>
      <c r="M89" s="40">
        <v>84</v>
      </c>
      <c r="N89" s="40">
        <v>51</v>
      </c>
      <c r="O89" s="46">
        <v>44</v>
      </c>
      <c r="P89" s="46">
        <v>32</v>
      </c>
      <c r="Q89" s="133">
        <f t="shared" si="26"/>
        <v>760</v>
      </c>
      <c r="R89" s="176"/>
    </row>
    <row r="90" spans="1:18" ht="21" x14ac:dyDescent="0.35">
      <c r="A90" s="292"/>
      <c r="B90" s="50" t="s">
        <v>11</v>
      </c>
      <c r="C90" s="45">
        <f>SUM(C88:C89)</f>
        <v>140</v>
      </c>
      <c r="D90" s="45">
        <f t="shared" ref="D90:P90" si="34">SUM(D88:D89)</f>
        <v>113</v>
      </c>
      <c r="E90" s="45">
        <f t="shared" si="34"/>
        <v>47</v>
      </c>
      <c r="F90" s="45">
        <f t="shared" si="34"/>
        <v>119</v>
      </c>
      <c r="G90" s="45">
        <f t="shared" si="34"/>
        <v>167</v>
      </c>
      <c r="H90" s="45">
        <f t="shared" si="34"/>
        <v>102</v>
      </c>
      <c r="I90" s="45">
        <f t="shared" si="34"/>
        <v>84</v>
      </c>
      <c r="J90" s="45">
        <f t="shared" si="34"/>
        <v>147</v>
      </c>
      <c r="K90" s="45">
        <f t="shared" si="34"/>
        <v>99</v>
      </c>
      <c r="L90" s="45">
        <f t="shared" si="34"/>
        <v>154</v>
      </c>
      <c r="M90" s="45">
        <f t="shared" si="34"/>
        <v>166</v>
      </c>
      <c r="N90" s="45">
        <f t="shared" si="34"/>
        <v>115</v>
      </c>
      <c r="O90" s="45">
        <f t="shared" si="34"/>
        <v>111</v>
      </c>
      <c r="P90" s="45">
        <f t="shared" si="34"/>
        <v>71</v>
      </c>
      <c r="Q90" s="134">
        <f t="shared" si="26"/>
        <v>1635</v>
      </c>
    </row>
    <row r="91" spans="1:18" ht="21" x14ac:dyDescent="0.35">
      <c r="A91" s="290">
        <v>29</v>
      </c>
      <c r="B91" s="48" t="s">
        <v>9</v>
      </c>
      <c r="C91" s="41">
        <v>66</v>
      </c>
      <c r="D91" s="41">
        <v>52</v>
      </c>
      <c r="E91" s="41">
        <v>16</v>
      </c>
      <c r="F91" s="41">
        <v>66</v>
      </c>
      <c r="G91" s="41">
        <v>73</v>
      </c>
      <c r="H91" s="41">
        <v>63</v>
      </c>
      <c r="I91" s="41">
        <v>31</v>
      </c>
      <c r="J91" s="41">
        <v>74</v>
      </c>
      <c r="K91" s="41">
        <v>48</v>
      </c>
      <c r="L91" s="41">
        <v>64</v>
      </c>
      <c r="M91" s="41">
        <v>93</v>
      </c>
      <c r="N91" s="41">
        <v>49</v>
      </c>
      <c r="O91" s="46">
        <v>53</v>
      </c>
      <c r="P91" s="46">
        <v>41</v>
      </c>
      <c r="Q91" s="133">
        <f t="shared" si="26"/>
        <v>789</v>
      </c>
      <c r="R91" s="176"/>
    </row>
    <row r="92" spans="1:18" ht="21" x14ac:dyDescent="0.35">
      <c r="A92" s="291"/>
      <c r="B92" s="48" t="s">
        <v>10</v>
      </c>
      <c r="C92" s="40">
        <v>62</v>
      </c>
      <c r="D92" s="40">
        <v>43</v>
      </c>
      <c r="E92" s="40">
        <v>19</v>
      </c>
      <c r="F92" s="40">
        <v>57</v>
      </c>
      <c r="G92" s="40">
        <v>77</v>
      </c>
      <c r="H92" s="40">
        <v>46</v>
      </c>
      <c r="I92" s="40">
        <v>40</v>
      </c>
      <c r="J92" s="40">
        <v>83</v>
      </c>
      <c r="K92" s="40">
        <v>35</v>
      </c>
      <c r="L92" s="40">
        <v>63</v>
      </c>
      <c r="M92" s="40">
        <v>91</v>
      </c>
      <c r="N92" s="40">
        <v>44</v>
      </c>
      <c r="O92" s="46">
        <v>48</v>
      </c>
      <c r="P92" s="46">
        <v>38</v>
      </c>
      <c r="Q92" s="133">
        <f t="shared" si="26"/>
        <v>746</v>
      </c>
      <c r="R92" s="176"/>
    </row>
    <row r="93" spans="1:18" ht="21" x14ac:dyDescent="0.35">
      <c r="A93" s="292"/>
      <c r="B93" s="50" t="s">
        <v>11</v>
      </c>
      <c r="C93" s="45">
        <f>SUM(C91:C92)</f>
        <v>128</v>
      </c>
      <c r="D93" s="45">
        <f t="shared" ref="D93:P93" si="35">SUM(D91:D92)</f>
        <v>95</v>
      </c>
      <c r="E93" s="45">
        <f t="shared" si="35"/>
        <v>35</v>
      </c>
      <c r="F93" s="45">
        <f t="shared" si="35"/>
        <v>123</v>
      </c>
      <c r="G93" s="45">
        <f t="shared" si="35"/>
        <v>150</v>
      </c>
      <c r="H93" s="45">
        <f t="shared" si="35"/>
        <v>109</v>
      </c>
      <c r="I93" s="45">
        <f t="shared" si="35"/>
        <v>71</v>
      </c>
      <c r="J93" s="45">
        <f t="shared" si="35"/>
        <v>157</v>
      </c>
      <c r="K93" s="45">
        <f t="shared" si="35"/>
        <v>83</v>
      </c>
      <c r="L93" s="45">
        <f t="shared" si="35"/>
        <v>127</v>
      </c>
      <c r="M93" s="45">
        <f t="shared" si="35"/>
        <v>184</v>
      </c>
      <c r="N93" s="45">
        <f t="shared" si="35"/>
        <v>93</v>
      </c>
      <c r="O93" s="45">
        <f t="shared" si="35"/>
        <v>101</v>
      </c>
      <c r="P93" s="45">
        <f t="shared" si="35"/>
        <v>79</v>
      </c>
      <c r="Q93" s="134">
        <f t="shared" si="26"/>
        <v>1535</v>
      </c>
    </row>
    <row r="94" spans="1:18" ht="21" x14ac:dyDescent="0.35">
      <c r="A94" s="290">
        <v>30</v>
      </c>
      <c r="B94" s="48" t="s">
        <v>9</v>
      </c>
      <c r="C94" s="41">
        <v>64</v>
      </c>
      <c r="D94" s="41">
        <v>56</v>
      </c>
      <c r="E94" s="41">
        <v>15</v>
      </c>
      <c r="F94" s="46">
        <v>57</v>
      </c>
      <c r="G94" s="46">
        <v>80</v>
      </c>
      <c r="H94" s="46">
        <v>49</v>
      </c>
      <c r="I94" s="46">
        <v>38</v>
      </c>
      <c r="J94" s="41">
        <v>78</v>
      </c>
      <c r="K94" s="41">
        <v>59</v>
      </c>
      <c r="L94" s="41">
        <v>78</v>
      </c>
      <c r="M94" s="41">
        <v>86</v>
      </c>
      <c r="N94" s="41">
        <v>58</v>
      </c>
      <c r="O94" s="46">
        <v>52</v>
      </c>
      <c r="P94" s="46">
        <v>33</v>
      </c>
      <c r="Q94" s="133">
        <f t="shared" si="26"/>
        <v>803</v>
      </c>
      <c r="R94" s="176"/>
    </row>
    <row r="95" spans="1:18" ht="21" x14ac:dyDescent="0.35">
      <c r="A95" s="291"/>
      <c r="B95" s="48" t="s">
        <v>10</v>
      </c>
      <c r="C95" s="40">
        <v>62</v>
      </c>
      <c r="D95" s="40">
        <v>57</v>
      </c>
      <c r="E95" s="40">
        <v>16</v>
      </c>
      <c r="F95" s="40">
        <v>59</v>
      </c>
      <c r="G95" s="40">
        <v>84</v>
      </c>
      <c r="H95" s="40">
        <v>43</v>
      </c>
      <c r="I95" s="40">
        <v>41</v>
      </c>
      <c r="J95" s="40">
        <v>65</v>
      </c>
      <c r="K95" s="40">
        <v>39</v>
      </c>
      <c r="L95" s="40">
        <v>61</v>
      </c>
      <c r="M95" s="40">
        <v>84</v>
      </c>
      <c r="N95" s="40">
        <v>39</v>
      </c>
      <c r="O95" s="46">
        <v>53</v>
      </c>
      <c r="P95" s="46">
        <v>30</v>
      </c>
      <c r="Q95" s="133">
        <f t="shared" si="26"/>
        <v>733</v>
      </c>
      <c r="R95" s="176"/>
    </row>
    <row r="96" spans="1:18" ht="21" x14ac:dyDescent="0.35">
      <c r="A96" s="292"/>
      <c r="B96" s="50" t="s">
        <v>11</v>
      </c>
      <c r="C96" s="45">
        <f>SUM(C94:C95)</f>
        <v>126</v>
      </c>
      <c r="D96" s="45">
        <f t="shared" ref="D96:P96" si="36">SUM(D94:D95)</f>
        <v>113</v>
      </c>
      <c r="E96" s="45">
        <f t="shared" si="36"/>
        <v>31</v>
      </c>
      <c r="F96" s="45">
        <f t="shared" si="36"/>
        <v>116</v>
      </c>
      <c r="G96" s="45">
        <f t="shared" si="36"/>
        <v>164</v>
      </c>
      <c r="H96" s="45">
        <f t="shared" si="36"/>
        <v>92</v>
      </c>
      <c r="I96" s="45">
        <f t="shared" si="36"/>
        <v>79</v>
      </c>
      <c r="J96" s="45">
        <f t="shared" si="36"/>
        <v>143</v>
      </c>
      <c r="K96" s="45">
        <f t="shared" si="36"/>
        <v>98</v>
      </c>
      <c r="L96" s="45">
        <f t="shared" si="36"/>
        <v>139</v>
      </c>
      <c r="M96" s="45">
        <f t="shared" si="36"/>
        <v>170</v>
      </c>
      <c r="N96" s="45">
        <f t="shared" si="36"/>
        <v>97</v>
      </c>
      <c r="O96" s="45">
        <f t="shared" si="36"/>
        <v>105</v>
      </c>
      <c r="P96" s="45">
        <f t="shared" si="36"/>
        <v>63</v>
      </c>
      <c r="Q96" s="134">
        <f t="shared" si="26"/>
        <v>1536</v>
      </c>
    </row>
    <row r="97" spans="1:18" ht="21" x14ac:dyDescent="0.35">
      <c r="A97" s="290">
        <v>31</v>
      </c>
      <c r="B97" s="48" t="s">
        <v>9</v>
      </c>
      <c r="C97" s="41">
        <v>56</v>
      </c>
      <c r="D97" s="41">
        <v>53</v>
      </c>
      <c r="E97" s="41">
        <v>21</v>
      </c>
      <c r="F97" s="41">
        <v>58</v>
      </c>
      <c r="G97" s="41">
        <v>77</v>
      </c>
      <c r="H97" s="41">
        <v>54</v>
      </c>
      <c r="I97" s="41">
        <v>36</v>
      </c>
      <c r="J97" s="41">
        <v>72</v>
      </c>
      <c r="K97" s="41">
        <v>41</v>
      </c>
      <c r="L97" s="41">
        <v>60</v>
      </c>
      <c r="M97" s="41">
        <v>77</v>
      </c>
      <c r="N97" s="41">
        <v>41</v>
      </c>
      <c r="O97" s="46">
        <v>44</v>
      </c>
      <c r="P97" s="46">
        <v>21</v>
      </c>
      <c r="Q97" s="133">
        <f t="shared" si="26"/>
        <v>711</v>
      </c>
      <c r="R97" s="176"/>
    </row>
    <row r="98" spans="1:18" ht="21" x14ac:dyDescent="0.35">
      <c r="A98" s="291"/>
      <c r="B98" s="48" t="s">
        <v>10</v>
      </c>
      <c r="C98" s="40">
        <v>65</v>
      </c>
      <c r="D98" s="40">
        <v>45</v>
      </c>
      <c r="E98" s="40">
        <v>14</v>
      </c>
      <c r="F98" s="40">
        <v>49</v>
      </c>
      <c r="G98" s="40">
        <v>49</v>
      </c>
      <c r="H98" s="40">
        <v>55</v>
      </c>
      <c r="I98" s="40">
        <v>36</v>
      </c>
      <c r="J98" s="40">
        <v>59</v>
      </c>
      <c r="K98" s="40">
        <v>42</v>
      </c>
      <c r="L98" s="40">
        <v>77</v>
      </c>
      <c r="M98" s="40">
        <v>59</v>
      </c>
      <c r="N98" s="40">
        <v>47</v>
      </c>
      <c r="O98" s="46">
        <v>46</v>
      </c>
      <c r="P98" s="46">
        <v>32</v>
      </c>
      <c r="Q98" s="133">
        <f t="shared" si="26"/>
        <v>675</v>
      </c>
      <c r="R98" s="176"/>
    </row>
    <row r="99" spans="1:18" ht="21" x14ac:dyDescent="0.35">
      <c r="A99" s="292"/>
      <c r="B99" s="50" t="s">
        <v>11</v>
      </c>
      <c r="C99" s="45">
        <f>SUM(C97:C98)</f>
        <v>121</v>
      </c>
      <c r="D99" s="45">
        <f t="shared" ref="D99:P99" si="37">SUM(D97:D98)</f>
        <v>98</v>
      </c>
      <c r="E99" s="45">
        <f t="shared" si="37"/>
        <v>35</v>
      </c>
      <c r="F99" s="45">
        <f t="shared" si="37"/>
        <v>107</v>
      </c>
      <c r="G99" s="45">
        <f t="shared" si="37"/>
        <v>126</v>
      </c>
      <c r="H99" s="45">
        <f t="shared" si="37"/>
        <v>109</v>
      </c>
      <c r="I99" s="45">
        <f t="shared" si="37"/>
        <v>72</v>
      </c>
      <c r="J99" s="45">
        <f t="shared" si="37"/>
        <v>131</v>
      </c>
      <c r="K99" s="45">
        <f t="shared" si="37"/>
        <v>83</v>
      </c>
      <c r="L99" s="45">
        <f t="shared" si="37"/>
        <v>137</v>
      </c>
      <c r="M99" s="45">
        <f t="shared" si="37"/>
        <v>136</v>
      </c>
      <c r="N99" s="45">
        <f t="shared" si="37"/>
        <v>88</v>
      </c>
      <c r="O99" s="45">
        <f t="shared" si="37"/>
        <v>90</v>
      </c>
      <c r="P99" s="45">
        <f t="shared" si="37"/>
        <v>53</v>
      </c>
      <c r="Q99" s="134">
        <f t="shared" si="26"/>
        <v>1386</v>
      </c>
    </row>
    <row r="100" spans="1:18" ht="21" x14ac:dyDescent="0.35">
      <c r="A100" s="290">
        <v>32</v>
      </c>
      <c r="B100" s="48" t="s">
        <v>9</v>
      </c>
      <c r="C100" s="41">
        <v>60</v>
      </c>
      <c r="D100" s="41">
        <v>40</v>
      </c>
      <c r="E100" s="41">
        <v>25</v>
      </c>
      <c r="F100" s="41">
        <v>55</v>
      </c>
      <c r="G100" s="41">
        <v>71</v>
      </c>
      <c r="H100" s="41">
        <v>44</v>
      </c>
      <c r="I100" s="41">
        <v>32</v>
      </c>
      <c r="J100" s="41">
        <v>75</v>
      </c>
      <c r="K100" s="41">
        <v>49</v>
      </c>
      <c r="L100" s="41">
        <v>77</v>
      </c>
      <c r="M100" s="41">
        <v>76</v>
      </c>
      <c r="N100" s="41">
        <v>48</v>
      </c>
      <c r="O100" s="46">
        <v>51</v>
      </c>
      <c r="P100" s="46">
        <v>41</v>
      </c>
      <c r="Q100" s="133">
        <f t="shared" si="26"/>
        <v>744</v>
      </c>
      <c r="R100" s="176"/>
    </row>
    <row r="101" spans="1:18" ht="21" x14ac:dyDescent="0.35">
      <c r="A101" s="291"/>
      <c r="B101" s="48" t="s">
        <v>10</v>
      </c>
      <c r="C101" s="40">
        <v>56</v>
      </c>
      <c r="D101" s="40">
        <v>32</v>
      </c>
      <c r="E101" s="40">
        <v>16</v>
      </c>
      <c r="F101" s="40">
        <v>66</v>
      </c>
      <c r="G101" s="40">
        <v>64</v>
      </c>
      <c r="H101" s="40">
        <v>44</v>
      </c>
      <c r="I101" s="40">
        <v>25</v>
      </c>
      <c r="J101" s="40">
        <v>60</v>
      </c>
      <c r="K101" s="40">
        <v>57</v>
      </c>
      <c r="L101" s="40">
        <v>62</v>
      </c>
      <c r="M101" s="40">
        <v>71</v>
      </c>
      <c r="N101" s="40">
        <v>38</v>
      </c>
      <c r="O101" s="46">
        <v>54</v>
      </c>
      <c r="P101" s="46">
        <v>27</v>
      </c>
      <c r="Q101" s="133">
        <f t="shared" si="26"/>
        <v>672</v>
      </c>
      <c r="R101" s="176"/>
    </row>
    <row r="102" spans="1:18" ht="21" x14ac:dyDescent="0.35">
      <c r="A102" s="292"/>
      <c r="B102" s="50" t="s">
        <v>11</v>
      </c>
      <c r="C102" s="45">
        <f>SUM(C100:C101)</f>
        <v>116</v>
      </c>
      <c r="D102" s="45">
        <f t="shared" ref="D102:P102" si="38">SUM(D100:D101)</f>
        <v>72</v>
      </c>
      <c r="E102" s="45">
        <f t="shared" si="38"/>
        <v>41</v>
      </c>
      <c r="F102" s="45">
        <f t="shared" si="38"/>
        <v>121</v>
      </c>
      <c r="G102" s="45">
        <f t="shared" si="38"/>
        <v>135</v>
      </c>
      <c r="H102" s="45">
        <f t="shared" si="38"/>
        <v>88</v>
      </c>
      <c r="I102" s="45">
        <f t="shared" si="38"/>
        <v>57</v>
      </c>
      <c r="J102" s="45">
        <f t="shared" si="38"/>
        <v>135</v>
      </c>
      <c r="K102" s="45">
        <f t="shared" si="38"/>
        <v>106</v>
      </c>
      <c r="L102" s="45">
        <f t="shared" si="38"/>
        <v>139</v>
      </c>
      <c r="M102" s="45">
        <f t="shared" si="38"/>
        <v>147</v>
      </c>
      <c r="N102" s="45">
        <f t="shared" si="38"/>
        <v>86</v>
      </c>
      <c r="O102" s="45">
        <f t="shared" si="38"/>
        <v>105</v>
      </c>
      <c r="P102" s="45">
        <f t="shared" si="38"/>
        <v>68</v>
      </c>
      <c r="Q102" s="134">
        <f t="shared" si="26"/>
        <v>1416</v>
      </c>
    </row>
    <row r="103" spans="1:18" ht="21" x14ac:dyDescent="0.35">
      <c r="A103" s="290">
        <v>33</v>
      </c>
      <c r="B103" s="48" t="s">
        <v>9</v>
      </c>
      <c r="C103" s="41">
        <v>62</v>
      </c>
      <c r="D103" s="41">
        <v>49</v>
      </c>
      <c r="E103" s="41">
        <v>14</v>
      </c>
      <c r="F103" s="41">
        <v>57</v>
      </c>
      <c r="G103" s="41">
        <v>84</v>
      </c>
      <c r="H103" s="41">
        <v>46</v>
      </c>
      <c r="I103" s="41">
        <v>47</v>
      </c>
      <c r="J103" s="41">
        <v>77</v>
      </c>
      <c r="K103" s="41">
        <v>50</v>
      </c>
      <c r="L103" s="41">
        <v>71</v>
      </c>
      <c r="M103" s="41">
        <v>96</v>
      </c>
      <c r="N103" s="41">
        <v>41</v>
      </c>
      <c r="O103" s="46">
        <v>52</v>
      </c>
      <c r="P103" s="46">
        <v>29</v>
      </c>
      <c r="Q103" s="133">
        <f t="shared" si="26"/>
        <v>775</v>
      </c>
      <c r="R103" s="176"/>
    </row>
    <row r="104" spans="1:18" ht="21" x14ac:dyDescent="0.35">
      <c r="A104" s="291"/>
      <c r="B104" s="48" t="s">
        <v>10</v>
      </c>
      <c r="C104" s="40">
        <v>55</v>
      </c>
      <c r="D104" s="40">
        <v>41</v>
      </c>
      <c r="E104" s="40">
        <v>24</v>
      </c>
      <c r="F104" s="40">
        <v>59</v>
      </c>
      <c r="G104" s="40">
        <v>61</v>
      </c>
      <c r="H104" s="40">
        <v>49</v>
      </c>
      <c r="I104" s="40">
        <v>46</v>
      </c>
      <c r="J104" s="40">
        <v>66</v>
      </c>
      <c r="K104" s="40">
        <v>42</v>
      </c>
      <c r="L104" s="40">
        <v>66</v>
      </c>
      <c r="M104" s="40">
        <v>84</v>
      </c>
      <c r="N104" s="40">
        <v>50</v>
      </c>
      <c r="O104" s="46">
        <v>53</v>
      </c>
      <c r="P104" s="46">
        <v>30</v>
      </c>
      <c r="Q104" s="133">
        <f t="shared" si="26"/>
        <v>726</v>
      </c>
      <c r="R104" s="176"/>
    </row>
    <row r="105" spans="1:18" ht="21" x14ac:dyDescent="0.35">
      <c r="A105" s="292"/>
      <c r="B105" s="50" t="s">
        <v>11</v>
      </c>
      <c r="C105" s="45">
        <f>SUM(C103:C104)</f>
        <v>117</v>
      </c>
      <c r="D105" s="45">
        <f t="shared" ref="D105:P105" si="39">SUM(D103:D104)</f>
        <v>90</v>
      </c>
      <c r="E105" s="45">
        <f t="shared" si="39"/>
        <v>38</v>
      </c>
      <c r="F105" s="45">
        <f t="shared" si="39"/>
        <v>116</v>
      </c>
      <c r="G105" s="45">
        <f t="shared" si="39"/>
        <v>145</v>
      </c>
      <c r="H105" s="45">
        <f t="shared" si="39"/>
        <v>95</v>
      </c>
      <c r="I105" s="45">
        <f t="shared" si="39"/>
        <v>93</v>
      </c>
      <c r="J105" s="45">
        <f t="shared" si="39"/>
        <v>143</v>
      </c>
      <c r="K105" s="45">
        <f t="shared" si="39"/>
        <v>92</v>
      </c>
      <c r="L105" s="45">
        <f t="shared" si="39"/>
        <v>137</v>
      </c>
      <c r="M105" s="45">
        <f t="shared" si="39"/>
        <v>180</v>
      </c>
      <c r="N105" s="45">
        <f t="shared" si="39"/>
        <v>91</v>
      </c>
      <c r="O105" s="45">
        <f t="shared" si="39"/>
        <v>105</v>
      </c>
      <c r="P105" s="45">
        <f t="shared" si="39"/>
        <v>59</v>
      </c>
      <c r="Q105" s="134">
        <f t="shared" si="26"/>
        <v>1501</v>
      </c>
    </row>
    <row r="106" spans="1:18" ht="21" x14ac:dyDescent="0.35">
      <c r="A106" s="290">
        <v>34</v>
      </c>
      <c r="B106" s="48" t="s">
        <v>9</v>
      </c>
      <c r="C106" s="41">
        <v>69</v>
      </c>
      <c r="D106" s="41">
        <v>54</v>
      </c>
      <c r="E106" s="41">
        <v>23</v>
      </c>
      <c r="F106" s="41">
        <v>52</v>
      </c>
      <c r="G106" s="41">
        <v>66</v>
      </c>
      <c r="H106" s="41">
        <v>59</v>
      </c>
      <c r="I106" s="41">
        <v>34</v>
      </c>
      <c r="J106" s="41">
        <v>63</v>
      </c>
      <c r="K106" s="41">
        <v>44</v>
      </c>
      <c r="L106" s="41">
        <v>62</v>
      </c>
      <c r="M106" s="41">
        <v>80</v>
      </c>
      <c r="N106" s="41">
        <v>58</v>
      </c>
      <c r="O106" s="46">
        <v>49</v>
      </c>
      <c r="P106" s="46">
        <v>32</v>
      </c>
      <c r="Q106" s="133">
        <f t="shared" si="26"/>
        <v>745</v>
      </c>
      <c r="R106" s="176"/>
    </row>
    <row r="107" spans="1:18" ht="21" x14ac:dyDescent="0.35">
      <c r="A107" s="291"/>
      <c r="B107" s="48" t="s">
        <v>10</v>
      </c>
      <c r="C107" s="40">
        <v>55</v>
      </c>
      <c r="D107" s="40">
        <v>45</v>
      </c>
      <c r="E107" s="40">
        <v>14</v>
      </c>
      <c r="F107" s="40">
        <v>67</v>
      </c>
      <c r="G107" s="40">
        <v>77</v>
      </c>
      <c r="H107" s="40">
        <v>53</v>
      </c>
      <c r="I107" s="40">
        <v>32</v>
      </c>
      <c r="J107" s="40">
        <v>57</v>
      </c>
      <c r="K107" s="40">
        <v>57</v>
      </c>
      <c r="L107" s="40">
        <v>69</v>
      </c>
      <c r="M107" s="40">
        <v>72</v>
      </c>
      <c r="N107" s="40">
        <v>43</v>
      </c>
      <c r="O107" s="46">
        <v>59</v>
      </c>
      <c r="P107" s="46">
        <v>32</v>
      </c>
      <c r="Q107" s="133">
        <f t="shared" si="26"/>
        <v>732</v>
      </c>
      <c r="R107" s="176"/>
    </row>
    <row r="108" spans="1:18" ht="21" x14ac:dyDescent="0.35">
      <c r="A108" s="292"/>
      <c r="B108" s="50" t="s">
        <v>11</v>
      </c>
      <c r="C108" s="45">
        <f>SUM(C106:C107)</f>
        <v>124</v>
      </c>
      <c r="D108" s="45">
        <f t="shared" ref="D108:P108" si="40">SUM(D106:D107)</f>
        <v>99</v>
      </c>
      <c r="E108" s="45">
        <f t="shared" si="40"/>
        <v>37</v>
      </c>
      <c r="F108" s="45">
        <f t="shared" si="40"/>
        <v>119</v>
      </c>
      <c r="G108" s="45">
        <f t="shared" si="40"/>
        <v>143</v>
      </c>
      <c r="H108" s="45">
        <f t="shared" si="40"/>
        <v>112</v>
      </c>
      <c r="I108" s="45">
        <f t="shared" si="40"/>
        <v>66</v>
      </c>
      <c r="J108" s="45">
        <f t="shared" si="40"/>
        <v>120</v>
      </c>
      <c r="K108" s="45">
        <f t="shared" si="40"/>
        <v>101</v>
      </c>
      <c r="L108" s="45">
        <f t="shared" si="40"/>
        <v>131</v>
      </c>
      <c r="M108" s="45">
        <f t="shared" si="40"/>
        <v>152</v>
      </c>
      <c r="N108" s="45">
        <f t="shared" si="40"/>
        <v>101</v>
      </c>
      <c r="O108" s="45">
        <f t="shared" si="40"/>
        <v>108</v>
      </c>
      <c r="P108" s="45">
        <f t="shared" si="40"/>
        <v>64</v>
      </c>
      <c r="Q108" s="134">
        <f t="shared" si="26"/>
        <v>1477</v>
      </c>
    </row>
    <row r="109" spans="1:18" ht="21" x14ac:dyDescent="0.35">
      <c r="A109" s="290">
        <v>35</v>
      </c>
      <c r="B109" s="48" t="s">
        <v>9</v>
      </c>
      <c r="C109" s="41">
        <v>64</v>
      </c>
      <c r="D109" s="41">
        <v>50</v>
      </c>
      <c r="E109" s="41">
        <v>21</v>
      </c>
      <c r="F109" s="41">
        <v>58</v>
      </c>
      <c r="G109" s="41">
        <v>87</v>
      </c>
      <c r="H109" s="41">
        <v>61</v>
      </c>
      <c r="I109" s="41">
        <v>47</v>
      </c>
      <c r="J109" s="41">
        <v>71</v>
      </c>
      <c r="K109" s="41">
        <v>43</v>
      </c>
      <c r="L109" s="41">
        <v>74</v>
      </c>
      <c r="M109" s="41">
        <v>88</v>
      </c>
      <c r="N109" s="41">
        <v>65</v>
      </c>
      <c r="O109" s="46">
        <v>59</v>
      </c>
      <c r="P109" s="46">
        <v>34</v>
      </c>
      <c r="Q109" s="133">
        <f t="shared" si="26"/>
        <v>822</v>
      </c>
      <c r="R109" s="176"/>
    </row>
    <row r="110" spans="1:18" ht="21" x14ac:dyDescent="0.35">
      <c r="A110" s="291"/>
      <c r="B110" s="48" t="s">
        <v>10</v>
      </c>
      <c r="C110" s="40">
        <v>49</v>
      </c>
      <c r="D110" s="40">
        <v>39</v>
      </c>
      <c r="E110" s="40">
        <v>25</v>
      </c>
      <c r="F110" s="40">
        <v>50</v>
      </c>
      <c r="G110" s="40">
        <v>77</v>
      </c>
      <c r="H110" s="40">
        <v>68</v>
      </c>
      <c r="I110" s="40">
        <v>36</v>
      </c>
      <c r="J110" s="40">
        <v>73</v>
      </c>
      <c r="K110" s="40">
        <v>41</v>
      </c>
      <c r="L110" s="40">
        <v>73</v>
      </c>
      <c r="M110" s="40">
        <v>72</v>
      </c>
      <c r="N110" s="40">
        <v>46</v>
      </c>
      <c r="O110" s="46">
        <v>53</v>
      </c>
      <c r="P110" s="46">
        <v>29</v>
      </c>
      <c r="Q110" s="133">
        <f t="shared" si="26"/>
        <v>731</v>
      </c>
      <c r="R110" s="176"/>
    </row>
    <row r="111" spans="1:18" ht="21" x14ac:dyDescent="0.35">
      <c r="A111" s="292"/>
      <c r="B111" s="50" t="s">
        <v>11</v>
      </c>
      <c r="C111" s="45">
        <f>SUM(C109:C110)</f>
        <v>113</v>
      </c>
      <c r="D111" s="45">
        <f t="shared" ref="D111:P111" si="41">SUM(D109:D110)</f>
        <v>89</v>
      </c>
      <c r="E111" s="45">
        <f t="shared" si="41"/>
        <v>46</v>
      </c>
      <c r="F111" s="45">
        <f t="shared" si="41"/>
        <v>108</v>
      </c>
      <c r="G111" s="45">
        <f t="shared" si="41"/>
        <v>164</v>
      </c>
      <c r="H111" s="45">
        <f t="shared" si="41"/>
        <v>129</v>
      </c>
      <c r="I111" s="45">
        <f t="shared" si="41"/>
        <v>83</v>
      </c>
      <c r="J111" s="45">
        <f t="shared" si="41"/>
        <v>144</v>
      </c>
      <c r="K111" s="45">
        <f t="shared" si="41"/>
        <v>84</v>
      </c>
      <c r="L111" s="45">
        <f t="shared" si="41"/>
        <v>147</v>
      </c>
      <c r="M111" s="45">
        <f t="shared" si="41"/>
        <v>160</v>
      </c>
      <c r="N111" s="45">
        <f t="shared" si="41"/>
        <v>111</v>
      </c>
      <c r="O111" s="45">
        <f t="shared" si="41"/>
        <v>112</v>
      </c>
      <c r="P111" s="45">
        <f t="shared" si="41"/>
        <v>63</v>
      </c>
      <c r="Q111" s="134">
        <f t="shared" si="26"/>
        <v>1553</v>
      </c>
    </row>
    <row r="112" spans="1:18" ht="21" x14ac:dyDescent="0.35">
      <c r="A112" s="290">
        <v>36</v>
      </c>
      <c r="B112" s="48" t="s">
        <v>9</v>
      </c>
      <c r="C112" s="41">
        <v>77</v>
      </c>
      <c r="D112" s="41">
        <v>55</v>
      </c>
      <c r="E112" s="41">
        <v>23</v>
      </c>
      <c r="F112" s="41">
        <v>47</v>
      </c>
      <c r="G112" s="46">
        <v>87</v>
      </c>
      <c r="H112" s="41">
        <v>70</v>
      </c>
      <c r="I112" s="41">
        <v>48</v>
      </c>
      <c r="J112" s="41">
        <v>68</v>
      </c>
      <c r="K112" s="41">
        <v>53</v>
      </c>
      <c r="L112" s="41">
        <v>74</v>
      </c>
      <c r="M112" s="41">
        <v>86</v>
      </c>
      <c r="N112" s="41">
        <v>55</v>
      </c>
      <c r="O112" s="46">
        <v>61</v>
      </c>
      <c r="P112" s="46">
        <v>44</v>
      </c>
      <c r="Q112" s="133">
        <f t="shared" si="26"/>
        <v>848</v>
      </c>
      <c r="R112" s="176"/>
    </row>
    <row r="113" spans="1:18" ht="21" x14ac:dyDescent="0.35">
      <c r="A113" s="291"/>
      <c r="B113" s="48" t="s">
        <v>10</v>
      </c>
      <c r="C113" s="40">
        <v>64</v>
      </c>
      <c r="D113" s="40">
        <v>52</v>
      </c>
      <c r="E113" s="40">
        <v>18</v>
      </c>
      <c r="F113" s="40">
        <v>55</v>
      </c>
      <c r="G113" s="40">
        <v>95</v>
      </c>
      <c r="H113" s="40">
        <v>40</v>
      </c>
      <c r="I113" s="40">
        <v>32</v>
      </c>
      <c r="J113" s="40">
        <v>70</v>
      </c>
      <c r="K113" s="40">
        <v>60</v>
      </c>
      <c r="L113" s="40">
        <v>57</v>
      </c>
      <c r="M113" s="40">
        <v>80</v>
      </c>
      <c r="N113" s="40">
        <v>52</v>
      </c>
      <c r="O113" s="46">
        <v>56</v>
      </c>
      <c r="P113" s="46">
        <v>32</v>
      </c>
      <c r="Q113" s="133">
        <f t="shared" si="26"/>
        <v>763</v>
      </c>
      <c r="R113" s="176"/>
    </row>
    <row r="114" spans="1:18" ht="21" x14ac:dyDescent="0.35">
      <c r="A114" s="292"/>
      <c r="B114" s="50" t="s">
        <v>11</v>
      </c>
      <c r="C114" s="45">
        <f>SUM(C112:C113)</f>
        <v>141</v>
      </c>
      <c r="D114" s="45">
        <f t="shared" ref="D114:P114" si="42">SUM(D112:D113)</f>
        <v>107</v>
      </c>
      <c r="E114" s="45">
        <f t="shared" si="42"/>
        <v>41</v>
      </c>
      <c r="F114" s="45">
        <f t="shared" si="42"/>
        <v>102</v>
      </c>
      <c r="G114" s="45">
        <f t="shared" si="42"/>
        <v>182</v>
      </c>
      <c r="H114" s="45">
        <f t="shared" si="42"/>
        <v>110</v>
      </c>
      <c r="I114" s="45">
        <f t="shared" si="42"/>
        <v>80</v>
      </c>
      <c r="J114" s="45">
        <f t="shared" si="42"/>
        <v>138</v>
      </c>
      <c r="K114" s="45">
        <f t="shared" si="42"/>
        <v>113</v>
      </c>
      <c r="L114" s="45">
        <f t="shared" si="42"/>
        <v>131</v>
      </c>
      <c r="M114" s="45">
        <f t="shared" si="42"/>
        <v>166</v>
      </c>
      <c r="N114" s="45">
        <f t="shared" si="42"/>
        <v>107</v>
      </c>
      <c r="O114" s="45">
        <f t="shared" si="42"/>
        <v>117</v>
      </c>
      <c r="P114" s="45">
        <f t="shared" si="42"/>
        <v>76</v>
      </c>
      <c r="Q114" s="134">
        <f t="shared" si="26"/>
        <v>1611</v>
      </c>
    </row>
    <row r="115" spans="1:18" ht="21" x14ac:dyDescent="0.35">
      <c r="A115" s="290">
        <v>37</v>
      </c>
      <c r="B115" s="48" t="s">
        <v>9</v>
      </c>
      <c r="C115" s="41">
        <v>62</v>
      </c>
      <c r="D115" s="41">
        <v>53</v>
      </c>
      <c r="E115" s="41">
        <v>24</v>
      </c>
      <c r="F115" s="41">
        <v>57</v>
      </c>
      <c r="G115" s="41">
        <v>91</v>
      </c>
      <c r="H115" s="41">
        <v>79</v>
      </c>
      <c r="I115" s="41">
        <v>46</v>
      </c>
      <c r="J115" s="41">
        <v>57</v>
      </c>
      <c r="K115" s="41">
        <v>54</v>
      </c>
      <c r="L115" s="41">
        <v>80</v>
      </c>
      <c r="M115" s="41">
        <v>83</v>
      </c>
      <c r="N115" s="41">
        <v>65</v>
      </c>
      <c r="O115" s="46">
        <v>48</v>
      </c>
      <c r="P115" s="46">
        <v>32</v>
      </c>
      <c r="Q115" s="133">
        <f t="shared" si="26"/>
        <v>831</v>
      </c>
      <c r="R115" s="176"/>
    </row>
    <row r="116" spans="1:18" ht="21" x14ac:dyDescent="0.35">
      <c r="A116" s="291"/>
      <c r="B116" s="48" t="s">
        <v>10</v>
      </c>
      <c r="C116" s="40">
        <v>43</v>
      </c>
      <c r="D116" s="40">
        <v>68</v>
      </c>
      <c r="E116" s="40">
        <v>19</v>
      </c>
      <c r="F116" s="40">
        <v>44</v>
      </c>
      <c r="G116" s="40">
        <v>88</v>
      </c>
      <c r="H116" s="40">
        <v>50</v>
      </c>
      <c r="I116" s="40">
        <v>34</v>
      </c>
      <c r="J116" s="40">
        <v>84</v>
      </c>
      <c r="K116" s="40">
        <v>41</v>
      </c>
      <c r="L116" s="40">
        <v>75</v>
      </c>
      <c r="M116" s="40">
        <v>86</v>
      </c>
      <c r="N116" s="40">
        <v>37</v>
      </c>
      <c r="O116" s="46">
        <v>50</v>
      </c>
      <c r="P116" s="46">
        <v>39</v>
      </c>
      <c r="Q116" s="133">
        <f t="shared" si="26"/>
        <v>758</v>
      </c>
      <c r="R116" s="176"/>
    </row>
    <row r="117" spans="1:18" ht="21" x14ac:dyDescent="0.35">
      <c r="A117" s="292"/>
      <c r="B117" s="50" t="s">
        <v>11</v>
      </c>
      <c r="C117" s="45">
        <f>SUM(C115:C116)</f>
        <v>105</v>
      </c>
      <c r="D117" s="45">
        <f t="shared" ref="D117:P117" si="43">SUM(D115:D116)</f>
        <v>121</v>
      </c>
      <c r="E117" s="45">
        <f t="shared" si="43"/>
        <v>43</v>
      </c>
      <c r="F117" s="45">
        <f t="shared" si="43"/>
        <v>101</v>
      </c>
      <c r="G117" s="45">
        <f t="shared" si="43"/>
        <v>179</v>
      </c>
      <c r="H117" s="45">
        <f t="shared" si="43"/>
        <v>129</v>
      </c>
      <c r="I117" s="45">
        <f t="shared" si="43"/>
        <v>80</v>
      </c>
      <c r="J117" s="45">
        <f t="shared" si="43"/>
        <v>141</v>
      </c>
      <c r="K117" s="45">
        <f t="shared" si="43"/>
        <v>95</v>
      </c>
      <c r="L117" s="45">
        <f t="shared" si="43"/>
        <v>155</v>
      </c>
      <c r="M117" s="45">
        <f t="shared" si="43"/>
        <v>169</v>
      </c>
      <c r="N117" s="45">
        <f t="shared" si="43"/>
        <v>102</v>
      </c>
      <c r="O117" s="45">
        <f t="shared" si="43"/>
        <v>98</v>
      </c>
      <c r="P117" s="45">
        <f t="shared" si="43"/>
        <v>71</v>
      </c>
      <c r="Q117" s="134">
        <f t="shared" si="26"/>
        <v>1589</v>
      </c>
    </row>
    <row r="118" spans="1:18" ht="21" x14ac:dyDescent="0.35">
      <c r="A118" s="290">
        <v>38</v>
      </c>
      <c r="B118" s="48" t="s">
        <v>9</v>
      </c>
      <c r="C118" s="41">
        <v>67</v>
      </c>
      <c r="D118" s="41">
        <v>47</v>
      </c>
      <c r="E118" s="41">
        <v>30</v>
      </c>
      <c r="F118" s="41">
        <v>55</v>
      </c>
      <c r="G118" s="41">
        <v>94</v>
      </c>
      <c r="H118" s="41">
        <v>56</v>
      </c>
      <c r="I118" s="41">
        <v>39</v>
      </c>
      <c r="J118" s="41">
        <v>99</v>
      </c>
      <c r="K118" s="41">
        <v>53</v>
      </c>
      <c r="L118" s="41">
        <v>83</v>
      </c>
      <c r="M118" s="41">
        <v>87</v>
      </c>
      <c r="N118" s="41">
        <v>48</v>
      </c>
      <c r="O118" s="46">
        <v>58</v>
      </c>
      <c r="P118" s="46">
        <v>37</v>
      </c>
      <c r="Q118" s="133">
        <f t="shared" si="26"/>
        <v>853</v>
      </c>
      <c r="R118" s="176"/>
    </row>
    <row r="119" spans="1:18" ht="21" x14ac:dyDescent="0.35">
      <c r="A119" s="291"/>
      <c r="B119" s="48" t="s">
        <v>10</v>
      </c>
      <c r="C119" s="40">
        <v>85</v>
      </c>
      <c r="D119" s="40">
        <v>51</v>
      </c>
      <c r="E119" s="40">
        <v>15</v>
      </c>
      <c r="F119" s="40">
        <v>54</v>
      </c>
      <c r="G119" s="40">
        <v>101</v>
      </c>
      <c r="H119" s="40">
        <v>62</v>
      </c>
      <c r="I119" s="40">
        <v>36</v>
      </c>
      <c r="J119" s="40">
        <v>92</v>
      </c>
      <c r="K119" s="40">
        <v>48</v>
      </c>
      <c r="L119" s="40">
        <v>75</v>
      </c>
      <c r="M119" s="40">
        <v>89</v>
      </c>
      <c r="N119" s="40">
        <v>46</v>
      </c>
      <c r="O119" s="46">
        <v>56</v>
      </c>
      <c r="P119" s="46">
        <v>45</v>
      </c>
      <c r="Q119" s="133">
        <f t="shared" si="26"/>
        <v>855</v>
      </c>
      <c r="R119" s="176"/>
    </row>
    <row r="120" spans="1:18" ht="21" x14ac:dyDescent="0.35">
      <c r="A120" s="292"/>
      <c r="B120" s="50" t="s">
        <v>11</v>
      </c>
      <c r="C120" s="45">
        <f>SUM(C118:C119)</f>
        <v>152</v>
      </c>
      <c r="D120" s="45">
        <f t="shared" ref="D120:P120" si="44">SUM(D118:D119)</f>
        <v>98</v>
      </c>
      <c r="E120" s="45">
        <f t="shared" si="44"/>
        <v>45</v>
      </c>
      <c r="F120" s="45">
        <f t="shared" si="44"/>
        <v>109</v>
      </c>
      <c r="G120" s="45">
        <f t="shared" si="44"/>
        <v>195</v>
      </c>
      <c r="H120" s="45">
        <f t="shared" si="44"/>
        <v>118</v>
      </c>
      <c r="I120" s="45">
        <f t="shared" si="44"/>
        <v>75</v>
      </c>
      <c r="J120" s="45">
        <f t="shared" si="44"/>
        <v>191</v>
      </c>
      <c r="K120" s="45">
        <f t="shared" si="44"/>
        <v>101</v>
      </c>
      <c r="L120" s="45">
        <f t="shared" si="44"/>
        <v>158</v>
      </c>
      <c r="M120" s="45">
        <f t="shared" si="44"/>
        <v>176</v>
      </c>
      <c r="N120" s="45">
        <f t="shared" si="44"/>
        <v>94</v>
      </c>
      <c r="O120" s="45">
        <f t="shared" si="44"/>
        <v>114</v>
      </c>
      <c r="P120" s="45">
        <f t="shared" si="44"/>
        <v>82</v>
      </c>
      <c r="Q120" s="134">
        <f t="shared" si="26"/>
        <v>1708</v>
      </c>
    </row>
    <row r="121" spans="1:18" ht="21" x14ac:dyDescent="0.35">
      <c r="A121" s="290">
        <v>39</v>
      </c>
      <c r="B121" s="48" t="s">
        <v>9</v>
      </c>
      <c r="C121" s="41">
        <v>72</v>
      </c>
      <c r="D121" s="41">
        <v>55</v>
      </c>
      <c r="E121" s="41">
        <v>25</v>
      </c>
      <c r="F121" s="41">
        <v>72</v>
      </c>
      <c r="G121" s="41">
        <v>80</v>
      </c>
      <c r="H121" s="41">
        <v>63</v>
      </c>
      <c r="I121" s="41">
        <v>49</v>
      </c>
      <c r="J121" s="41">
        <v>91</v>
      </c>
      <c r="K121" s="41">
        <v>47</v>
      </c>
      <c r="L121" s="41">
        <v>82</v>
      </c>
      <c r="M121" s="41">
        <v>100</v>
      </c>
      <c r="N121" s="41">
        <v>51</v>
      </c>
      <c r="O121" s="46">
        <v>55</v>
      </c>
      <c r="P121" s="46">
        <v>39</v>
      </c>
      <c r="Q121" s="133">
        <f t="shared" si="26"/>
        <v>881</v>
      </c>
      <c r="R121" s="176"/>
    </row>
    <row r="122" spans="1:18" ht="21" x14ac:dyDescent="0.35">
      <c r="A122" s="291"/>
      <c r="B122" s="48" t="s">
        <v>10</v>
      </c>
      <c r="C122" s="40">
        <v>74</v>
      </c>
      <c r="D122" s="40">
        <v>67</v>
      </c>
      <c r="E122" s="40">
        <v>19</v>
      </c>
      <c r="F122" s="40">
        <v>68</v>
      </c>
      <c r="G122" s="40">
        <v>87</v>
      </c>
      <c r="H122" s="40">
        <v>67</v>
      </c>
      <c r="I122" s="40">
        <v>39</v>
      </c>
      <c r="J122" s="40">
        <v>81</v>
      </c>
      <c r="K122" s="40">
        <v>62</v>
      </c>
      <c r="L122" s="40">
        <v>78</v>
      </c>
      <c r="M122" s="40">
        <v>87</v>
      </c>
      <c r="N122" s="40">
        <v>41</v>
      </c>
      <c r="O122" s="46">
        <v>52</v>
      </c>
      <c r="P122" s="46">
        <v>38</v>
      </c>
      <c r="Q122" s="133">
        <f t="shared" si="26"/>
        <v>860</v>
      </c>
      <c r="R122" s="176"/>
    </row>
    <row r="123" spans="1:18" ht="21" x14ac:dyDescent="0.35">
      <c r="A123" s="292"/>
      <c r="B123" s="50" t="s">
        <v>11</v>
      </c>
      <c r="C123" s="45">
        <f>SUM(C121:C122)</f>
        <v>146</v>
      </c>
      <c r="D123" s="45">
        <f t="shared" ref="D123:P123" si="45">SUM(D121:D122)</f>
        <v>122</v>
      </c>
      <c r="E123" s="45">
        <f t="shared" si="45"/>
        <v>44</v>
      </c>
      <c r="F123" s="45">
        <f t="shared" si="45"/>
        <v>140</v>
      </c>
      <c r="G123" s="45">
        <f t="shared" si="45"/>
        <v>167</v>
      </c>
      <c r="H123" s="45">
        <f t="shared" si="45"/>
        <v>130</v>
      </c>
      <c r="I123" s="45">
        <f t="shared" si="45"/>
        <v>88</v>
      </c>
      <c r="J123" s="45">
        <f t="shared" si="45"/>
        <v>172</v>
      </c>
      <c r="K123" s="45">
        <f t="shared" si="45"/>
        <v>109</v>
      </c>
      <c r="L123" s="45">
        <f t="shared" si="45"/>
        <v>160</v>
      </c>
      <c r="M123" s="45">
        <f t="shared" si="45"/>
        <v>187</v>
      </c>
      <c r="N123" s="45">
        <f t="shared" si="45"/>
        <v>92</v>
      </c>
      <c r="O123" s="45">
        <f t="shared" si="45"/>
        <v>107</v>
      </c>
      <c r="P123" s="45">
        <f t="shared" si="45"/>
        <v>77</v>
      </c>
      <c r="Q123" s="134">
        <f t="shared" si="26"/>
        <v>1741</v>
      </c>
    </row>
    <row r="124" spans="1:18" ht="21" x14ac:dyDescent="0.35">
      <c r="A124" s="290">
        <v>40</v>
      </c>
      <c r="B124" s="48" t="s">
        <v>9</v>
      </c>
      <c r="C124" s="41">
        <v>58</v>
      </c>
      <c r="D124" s="41">
        <v>59</v>
      </c>
      <c r="E124" s="41">
        <v>27</v>
      </c>
      <c r="F124" s="41">
        <v>81</v>
      </c>
      <c r="G124" s="41">
        <v>109</v>
      </c>
      <c r="H124" s="41">
        <v>77</v>
      </c>
      <c r="I124" s="41">
        <v>42</v>
      </c>
      <c r="J124" s="41">
        <v>59</v>
      </c>
      <c r="K124" s="41">
        <v>58</v>
      </c>
      <c r="L124" s="41">
        <v>87</v>
      </c>
      <c r="M124" s="41">
        <v>83</v>
      </c>
      <c r="N124" s="41">
        <v>47</v>
      </c>
      <c r="O124" s="46">
        <v>63</v>
      </c>
      <c r="P124" s="46">
        <v>48</v>
      </c>
      <c r="Q124" s="133">
        <f t="shared" si="26"/>
        <v>898</v>
      </c>
      <c r="R124" s="176"/>
    </row>
    <row r="125" spans="1:18" ht="21" x14ac:dyDescent="0.35">
      <c r="A125" s="291"/>
      <c r="B125" s="48" t="s">
        <v>10</v>
      </c>
      <c r="C125" s="40">
        <v>90</v>
      </c>
      <c r="D125" s="40">
        <v>49</v>
      </c>
      <c r="E125" s="40">
        <v>22</v>
      </c>
      <c r="F125" s="40">
        <v>57</v>
      </c>
      <c r="G125" s="40">
        <v>98</v>
      </c>
      <c r="H125" s="40">
        <v>59</v>
      </c>
      <c r="I125" s="40">
        <v>37</v>
      </c>
      <c r="J125" s="40">
        <v>69</v>
      </c>
      <c r="K125" s="40">
        <v>52</v>
      </c>
      <c r="L125" s="40">
        <v>78</v>
      </c>
      <c r="M125" s="40">
        <v>74</v>
      </c>
      <c r="N125" s="40">
        <v>53</v>
      </c>
      <c r="O125" s="46">
        <v>64</v>
      </c>
      <c r="P125" s="46">
        <v>28</v>
      </c>
      <c r="Q125" s="133">
        <f t="shared" si="26"/>
        <v>830</v>
      </c>
      <c r="R125" s="176"/>
    </row>
    <row r="126" spans="1:18" ht="21" x14ac:dyDescent="0.35">
      <c r="A126" s="292"/>
      <c r="B126" s="50" t="s">
        <v>11</v>
      </c>
      <c r="C126" s="45">
        <f>SUM(C124:C125)</f>
        <v>148</v>
      </c>
      <c r="D126" s="45">
        <f t="shared" ref="D126:P126" si="46">SUM(D124:D125)</f>
        <v>108</v>
      </c>
      <c r="E126" s="45">
        <f t="shared" si="46"/>
        <v>49</v>
      </c>
      <c r="F126" s="45">
        <f t="shared" si="46"/>
        <v>138</v>
      </c>
      <c r="G126" s="45">
        <f t="shared" si="46"/>
        <v>207</v>
      </c>
      <c r="H126" s="45">
        <f t="shared" si="46"/>
        <v>136</v>
      </c>
      <c r="I126" s="45">
        <f t="shared" si="46"/>
        <v>79</v>
      </c>
      <c r="J126" s="45">
        <f t="shared" si="46"/>
        <v>128</v>
      </c>
      <c r="K126" s="45">
        <f t="shared" si="46"/>
        <v>110</v>
      </c>
      <c r="L126" s="45">
        <f t="shared" si="46"/>
        <v>165</v>
      </c>
      <c r="M126" s="45">
        <f t="shared" si="46"/>
        <v>157</v>
      </c>
      <c r="N126" s="45">
        <f t="shared" si="46"/>
        <v>100</v>
      </c>
      <c r="O126" s="45">
        <f t="shared" si="46"/>
        <v>127</v>
      </c>
      <c r="P126" s="45">
        <f t="shared" si="46"/>
        <v>76</v>
      </c>
      <c r="Q126" s="134">
        <f t="shared" si="26"/>
        <v>1728</v>
      </c>
    </row>
    <row r="127" spans="1:18" ht="21" x14ac:dyDescent="0.35">
      <c r="A127" s="290">
        <v>41</v>
      </c>
      <c r="B127" s="48" t="s">
        <v>9</v>
      </c>
      <c r="C127" s="41">
        <v>63</v>
      </c>
      <c r="D127" s="41">
        <v>50</v>
      </c>
      <c r="E127" s="41">
        <v>18</v>
      </c>
      <c r="F127" s="41">
        <v>78</v>
      </c>
      <c r="G127" s="41">
        <v>95</v>
      </c>
      <c r="H127" s="41">
        <v>60</v>
      </c>
      <c r="I127" s="41">
        <v>41</v>
      </c>
      <c r="J127" s="41">
        <v>101</v>
      </c>
      <c r="K127" s="41">
        <v>72</v>
      </c>
      <c r="L127" s="41">
        <v>77</v>
      </c>
      <c r="M127" s="41">
        <v>93</v>
      </c>
      <c r="N127" s="41">
        <v>56</v>
      </c>
      <c r="O127" s="46">
        <v>64</v>
      </c>
      <c r="P127" s="46">
        <v>41</v>
      </c>
      <c r="Q127" s="133">
        <f t="shared" si="26"/>
        <v>909</v>
      </c>
      <c r="R127" s="176"/>
    </row>
    <row r="128" spans="1:18" ht="21" x14ac:dyDescent="0.35">
      <c r="A128" s="291"/>
      <c r="B128" s="48" t="s">
        <v>10</v>
      </c>
      <c r="C128" s="40">
        <v>62</v>
      </c>
      <c r="D128" s="40">
        <v>57</v>
      </c>
      <c r="E128" s="40">
        <v>25</v>
      </c>
      <c r="F128" s="40">
        <v>78</v>
      </c>
      <c r="G128" s="40">
        <v>76</v>
      </c>
      <c r="H128" s="40">
        <v>61</v>
      </c>
      <c r="I128" s="40">
        <v>34</v>
      </c>
      <c r="J128" s="40">
        <v>85</v>
      </c>
      <c r="K128" s="40">
        <v>65</v>
      </c>
      <c r="L128" s="40">
        <v>77</v>
      </c>
      <c r="M128" s="40">
        <v>94</v>
      </c>
      <c r="N128" s="40">
        <v>50</v>
      </c>
      <c r="O128" s="46">
        <v>46</v>
      </c>
      <c r="P128" s="46">
        <v>40</v>
      </c>
      <c r="Q128" s="133">
        <f t="shared" si="26"/>
        <v>850</v>
      </c>
      <c r="R128" s="176"/>
    </row>
    <row r="129" spans="1:19" ht="21" x14ac:dyDescent="0.35">
      <c r="A129" s="292"/>
      <c r="B129" s="50" t="s">
        <v>11</v>
      </c>
      <c r="C129" s="45">
        <f>SUM(C127:C128)</f>
        <v>125</v>
      </c>
      <c r="D129" s="45">
        <f t="shared" ref="D129:P129" si="47">SUM(D127:D128)</f>
        <v>107</v>
      </c>
      <c r="E129" s="45">
        <f t="shared" si="47"/>
        <v>43</v>
      </c>
      <c r="F129" s="45">
        <f t="shared" si="47"/>
        <v>156</v>
      </c>
      <c r="G129" s="45">
        <f t="shared" si="47"/>
        <v>171</v>
      </c>
      <c r="H129" s="45">
        <f t="shared" si="47"/>
        <v>121</v>
      </c>
      <c r="I129" s="45">
        <f t="shared" si="47"/>
        <v>75</v>
      </c>
      <c r="J129" s="45">
        <f t="shared" si="47"/>
        <v>186</v>
      </c>
      <c r="K129" s="45">
        <f t="shared" si="47"/>
        <v>137</v>
      </c>
      <c r="L129" s="45">
        <f t="shared" si="47"/>
        <v>154</v>
      </c>
      <c r="M129" s="45">
        <f t="shared" si="47"/>
        <v>187</v>
      </c>
      <c r="N129" s="45">
        <f t="shared" si="47"/>
        <v>106</v>
      </c>
      <c r="O129" s="45">
        <f t="shared" si="47"/>
        <v>110</v>
      </c>
      <c r="P129" s="45">
        <f t="shared" si="47"/>
        <v>81</v>
      </c>
      <c r="Q129" s="134">
        <f t="shared" si="26"/>
        <v>1759</v>
      </c>
    </row>
    <row r="130" spans="1:19" ht="21" x14ac:dyDescent="0.35">
      <c r="A130" s="290">
        <v>42</v>
      </c>
      <c r="B130" s="48" t="s">
        <v>9</v>
      </c>
      <c r="C130" s="41">
        <v>83</v>
      </c>
      <c r="D130" s="41">
        <v>80</v>
      </c>
      <c r="E130" s="41">
        <v>33</v>
      </c>
      <c r="F130" s="41">
        <v>73</v>
      </c>
      <c r="G130" s="41">
        <v>105</v>
      </c>
      <c r="H130" s="41">
        <v>64</v>
      </c>
      <c r="I130" s="41">
        <v>47</v>
      </c>
      <c r="J130" s="41">
        <v>103</v>
      </c>
      <c r="K130" s="41">
        <v>51</v>
      </c>
      <c r="L130" s="41">
        <v>86</v>
      </c>
      <c r="M130" s="41">
        <v>109</v>
      </c>
      <c r="N130" s="41">
        <v>62</v>
      </c>
      <c r="O130" s="46">
        <v>68</v>
      </c>
      <c r="P130" s="46">
        <v>51</v>
      </c>
      <c r="Q130" s="133">
        <f t="shared" si="26"/>
        <v>1015</v>
      </c>
      <c r="R130" s="176"/>
    </row>
    <row r="131" spans="1:19" ht="21" x14ac:dyDescent="0.35">
      <c r="A131" s="291"/>
      <c r="B131" s="48" t="s">
        <v>10</v>
      </c>
      <c r="C131" s="40">
        <v>79</v>
      </c>
      <c r="D131" s="40">
        <v>80</v>
      </c>
      <c r="E131" s="40">
        <v>27</v>
      </c>
      <c r="F131" s="40">
        <v>79</v>
      </c>
      <c r="G131" s="40">
        <v>114</v>
      </c>
      <c r="H131" s="40">
        <v>73</v>
      </c>
      <c r="I131" s="40">
        <v>55</v>
      </c>
      <c r="J131" s="40">
        <v>104</v>
      </c>
      <c r="K131" s="40">
        <v>78</v>
      </c>
      <c r="L131" s="40">
        <v>91</v>
      </c>
      <c r="M131" s="40">
        <v>112</v>
      </c>
      <c r="N131" s="40">
        <v>54</v>
      </c>
      <c r="O131" s="46">
        <v>64</v>
      </c>
      <c r="P131" s="46">
        <v>45</v>
      </c>
      <c r="Q131" s="133">
        <f t="shared" si="26"/>
        <v>1055</v>
      </c>
      <c r="R131" s="176"/>
    </row>
    <row r="132" spans="1:19" ht="21" x14ac:dyDescent="0.35">
      <c r="A132" s="292"/>
      <c r="B132" s="50" t="s">
        <v>11</v>
      </c>
      <c r="C132" s="45">
        <f>SUM(C130:C131)</f>
        <v>162</v>
      </c>
      <c r="D132" s="45">
        <f t="shared" ref="D132:P132" si="48">SUM(D130:D131)</f>
        <v>160</v>
      </c>
      <c r="E132" s="45">
        <f t="shared" si="48"/>
        <v>60</v>
      </c>
      <c r="F132" s="45">
        <f t="shared" si="48"/>
        <v>152</v>
      </c>
      <c r="G132" s="45">
        <f t="shared" si="48"/>
        <v>219</v>
      </c>
      <c r="H132" s="45">
        <f t="shared" si="48"/>
        <v>137</v>
      </c>
      <c r="I132" s="45">
        <f t="shared" si="48"/>
        <v>102</v>
      </c>
      <c r="J132" s="45">
        <f t="shared" si="48"/>
        <v>207</v>
      </c>
      <c r="K132" s="45">
        <f t="shared" si="48"/>
        <v>129</v>
      </c>
      <c r="L132" s="45">
        <f t="shared" si="48"/>
        <v>177</v>
      </c>
      <c r="M132" s="45">
        <f t="shared" si="48"/>
        <v>221</v>
      </c>
      <c r="N132" s="45">
        <f t="shared" si="48"/>
        <v>116</v>
      </c>
      <c r="O132" s="45">
        <f t="shared" si="48"/>
        <v>132</v>
      </c>
      <c r="P132" s="45">
        <f t="shared" si="48"/>
        <v>96</v>
      </c>
      <c r="Q132" s="134">
        <f t="shared" ref="Q132:Q195" si="49">SUM(C132:P132)</f>
        <v>2070</v>
      </c>
    </row>
    <row r="133" spans="1:19" ht="21" x14ac:dyDescent="0.35">
      <c r="A133" s="290">
        <v>43</v>
      </c>
      <c r="B133" s="48" t="s">
        <v>9</v>
      </c>
      <c r="C133" s="41">
        <v>88</v>
      </c>
      <c r="D133" s="41">
        <v>57</v>
      </c>
      <c r="E133" s="41">
        <v>28</v>
      </c>
      <c r="F133" s="41">
        <v>84</v>
      </c>
      <c r="G133" s="41">
        <v>77</v>
      </c>
      <c r="H133" s="41">
        <v>66</v>
      </c>
      <c r="I133" s="41">
        <v>52</v>
      </c>
      <c r="J133" s="41">
        <v>97</v>
      </c>
      <c r="K133" s="41">
        <v>70</v>
      </c>
      <c r="L133" s="41">
        <v>75</v>
      </c>
      <c r="M133" s="41">
        <v>85</v>
      </c>
      <c r="N133" s="41">
        <v>58</v>
      </c>
      <c r="O133" s="46">
        <v>75</v>
      </c>
      <c r="P133" s="46">
        <v>59</v>
      </c>
      <c r="Q133" s="133">
        <f t="shared" si="49"/>
        <v>971</v>
      </c>
      <c r="R133" s="176"/>
    </row>
    <row r="134" spans="1:19" ht="21" x14ac:dyDescent="0.35">
      <c r="A134" s="291"/>
      <c r="B134" s="48" t="s">
        <v>10</v>
      </c>
      <c r="C134" s="40">
        <v>80</v>
      </c>
      <c r="D134" s="40">
        <v>47</v>
      </c>
      <c r="E134" s="40">
        <v>32</v>
      </c>
      <c r="F134" s="40">
        <v>82</v>
      </c>
      <c r="G134" s="40">
        <v>81</v>
      </c>
      <c r="H134" s="40">
        <v>77</v>
      </c>
      <c r="I134" s="40">
        <v>40</v>
      </c>
      <c r="J134" s="40">
        <v>92</v>
      </c>
      <c r="K134" s="40">
        <v>60</v>
      </c>
      <c r="L134" s="40">
        <v>91</v>
      </c>
      <c r="M134" s="40">
        <v>101</v>
      </c>
      <c r="N134" s="40">
        <v>52</v>
      </c>
      <c r="O134" s="46">
        <v>60</v>
      </c>
      <c r="P134" s="46">
        <v>36</v>
      </c>
      <c r="Q134" s="133">
        <f t="shared" si="49"/>
        <v>931</v>
      </c>
      <c r="R134" s="176"/>
    </row>
    <row r="135" spans="1:19" ht="21" x14ac:dyDescent="0.35">
      <c r="A135" s="292"/>
      <c r="B135" s="50" t="s">
        <v>11</v>
      </c>
      <c r="C135" s="45">
        <f>SUM(C133:C134)</f>
        <v>168</v>
      </c>
      <c r="D135" s="45">
        <f t="shared" ref="D135:P135" si="50">SUM(D133:D134)</f>
        <v>104</v>
      </c>
      <c r="E135" s="45">
        <f t="shared" si="50"/>
        <v>60</v>
      </c>
      <c r="F135" s="45">
        <f t="shared" si="50"/>
        <v>166</v>
      </c>
      <c r="G135" s="45">
        <f t="shared" si="50"/>
        <v>158</v>
      </c>
      <c r="H135" s="45">
        <f t="shared" si="50"/>
        <v>143</v>
      </c>
      <c r="I135" s="45">
        <f t="shared" si="50"/>
        <v>92</v>
      </c>
      <c r="J135" s="45">
        <f t="shared" si="50"/>
        <v>189</v>
      </c>
      <c r="K135" s="45">
        <f t="shared" si="50"/>
        <v>130</v>
      </c>
      <c r="L135" s="45">
        <f t="shared" si="50"/>
        <v>166</v>
      </c>
      <c r="M135" s="45">
        <f t="shared" si="50"/>
        <v>186</v>
      </c>
      <c r="N135" s="45">
        <f t="shared" si="50"/>
        <v>110</v>
      </c>
      <c r="O135" s="45">
        <f t="shared" si="50"/>
        <v>135</v>
      </c>
      <c r="P135" s="45">
        <f t="shared" si="50"/>
        <v>95</v>
      </c>
      <c r="Q135" s="134">
        <f t="shared" si="49"/>
        <v>1902</v>
      </c>
    </row>
    <row r="136" spans="1:19" ht="21" x14ac:dyDescent="0.35">
      <c r="A136" s="290">
        <v>44</v>
      </c>
      <c r="B136" s="48" t="s">
        <v>9</v>
      </c>
      <c r="C136" s="41">
        <v>76</v>
      </c>
      <c r="D136" s="41">
        <v>59</v>
      </c>
      <c r="E136" s="41">
        <v>25</v>
      </c>
      <c r="F136" s="41">
        <v>82</v>
      </c>
      <c r="G136" s="41">
        <v>85</v>
      </c>
      <c r="H136" s="41">
        <v>61</v>
      </c>
      <c r="I136" s="41">
        <v>32</v>
      </c>
      <c r="J136" s="41">
        <v>109</v>
      </c>
      <c r="K136" s="41">
        <v>69</v>
      </c>
      <c r="L136" s="41">
        <v>81</v>
      </c>
      <c r="M136" s="41">
        <v>95</v>
      </c>
      <c r="N136" s="41">
        <v>58</v>
      </c>
      <c r="O136" s="46">
        <v>57</v>
      </c>
      <c r="P136" s="46">
        <v>40</v>
      </c>
      <c r="Q136" s="133">
        <f t="shared" si="49"/>
        <v>929</v>
      </c>
      <c r="R136" s="176"/>
    </row>
    <row r="137" spans="1:19" ht="21" x14ac:dyDescent="0.35">
      <c r="A137" s="291"/>
      <c r="B137" s="48" t="s">
        <v>10</v>
      </c>
      <c r="C137" s="40">
        <v>73</v>
      </c>
      <c r="D137" s="40">
        <v>69</v>
      </c>
      <c r="E137" s="40">
        <v>36</v>
      </c>
      <c r="F137" s="40">
        <v>85</v>
      </c>
      <c r="G137" s="40">
        <v>82</v>
      </c>
      <c r="H137" s="40">
        <v>86</v>
      </c>
      <c r="I137" s="40">
        <v>47</v>
      </c>
      <c r="J137" s="40">
        <v>88</v>
      </c>
      <c r="K137" s="40">
        <v>81</v>
      </c>
      <c r="L137" s="40">
        <v>75</v>
      </c>
      <c r="M137" s="40">
        <v>101</v>
      </c>
      <c r="N137" s="40">
        <v>68</v>
      </c>
      <c r="O137" s="46">
        <v>68</v>
      </c>
      <c r="P137" s="46">
        <v>39</v>
      </c>
      <c r="Q137" s="133">
        <f t="shared" si="49"/>
        <v>998</v>
      </c>
      <c r="R137" s="176"/>
    </row>
    <row r="138" spans="1:19" ht="21" x14ac:dyDescent="0.35">
      <c r="A138" s="292"/>
      <c r="B138" s="50" t="s">
        <v>11</v>
      </c>
      <c r="C138" s="45">
        <f>SUM(C136:C137)</f>
        <v>149</v>
      </c>
      <c r="D138" s="45">
        <f t="shared" ref="D138:P138" si="51">SUM(D136:D137)</f>
        <v>128</v>
      </c>
      <c r="E138" s="45">
        <f t="shared" si="51"/>
        <v>61</v>
      </c>
      <c r="F138" s="45">
        <f t="shared" si="51"/>
        <v>167</v>
      </c>
      <c r="G138" s="45">
        <f t="shared" si="51"/>
        <v>167</v>
      </c>
      <c r="H138" s="45">
        <f t="shared" si="51"/>
        <v>147</v>
      </c>
      <c r="I138" s="45">
        <f t="shared" si="51"/>
        <v>79</v>
      </c>
      <c r="J138" s="45">
        <f t="shared" si="51"/>
        <v>197</v>
      </c>
      <c r="K138" s="45">
        <f t="shared" si="51"/>
        <v>150</v>
      </c>
      <c r="L138" s="45">
        <f t="shared" si="51"/>
        <v>156</v>
      </c>
      <c r="M138" s="45">
        <f t="shared" si="51"/>
        <v>196</v>
      </c>
      <c r="N138" s="45">
        <f t="shared" si="51"/>
        <v>126</v>
      </c>
      <c r="O138" s="45">
        <f t="shared" si="51"/>
        <v>125</v>
      </c>
      <c r="P138" s="45">
        <f t="shared" si="51"/>
        <v>79</v>
      </c>
      <c r="Q138" s="134">
        <f t="shared" si="49"/>
        <v>1927</v>
      </c>
    </row>
    <row r="139" spans="1:19" ht="21" x14ac:dyDescent="0.35">
      <c r="A139" s="290">
        <v>45</v>
      </c>
      <c r="B139" s="48" t="s">
        <v>9</v>
      </c>
      <c r="C139" s="41">
        <v>69</v>
      </c>
      <c r="D139" s="41">
        <v>67</v>
      </c>
      <c r="E139" s="41">
        <v>36</v>
      </c>
      <c r="F139" s="41">
        <v>83</v>
      </c>
      <c r="G139" s="41">
        <v>86</v>
      </c>
      <c r="H139" s="41">
        <v>67</v>
      </c>
      <c r="I139" s="41">
        <v>43</v>
      </c>
      <c r="J139" s="41">
        <v>99</v>
      </c>
      <c r="K139" s="41">
        <v>64</v>
      </c>
      <c r="L139" s="41">
        <v>85</v>
      </c>
      <c r="M139" s="41">
        <v>117</v>
      </c>
      <c r="N139" s="41">
        <v>54</v>
      </c>
      <c r="O139" s="46">
        <v>62</v>
      </c>
      <c r="P139" s="46">
        <v>63</v>
      </c>
      <c r="Q139" s="133">
        <f t="shared" si="49"/>
        <v>995</v>
      </c>
      <c r="R139" s="176"/>
    </row>
    <row r="140" spans="1:19" ht="21" x14ac:dyDescent="0.35">
      <c r="A140" s="291"/>
      <c r="B140" s="48" t="s">
        <v>10</v>
      </c>
      <c r="C140" s="40">
        <v>87</v>
      </c>
      <c r="D140" s="40">
        <v>43</v>
      </c>
      <c r="E140" s="40">
        <v>30</v>
      </c>
      <c r="F140" s="40">
        <v>83</v>
      </c>
      <c r="G140" s="40">
        <v>76</v>
      </c>
      <c r="H140" s="40">
        <v>56</v>
      </c>
      <c r="I140" s="40">
        <v>49</v>
      </c>
      <c r="J140" s="40">
        <v>101</v>
      </c>
      <c r="K140" s="40">
        <v>54</v>
      </c>
      <c r="L140" s="40">
        <v>88</v>
      </c>
      <c r="M140" s="40">
        <v>86</v>
      </c>
      <c r="N140" s="40">
        <v>51</v>
      </c>
      <c r="O140" s="46">
        <v>69</v>
      </c>
      <c r="P140" s="46">
        <v>45</v>
      </c>
      <c r="Q140" s="133">
        <f t="shared" si="49"/>
        <v>918</v>
      </c>
      <c r="R140" s="176"/>
      <c r="S140" s="96"/>
    </row>
    <row r="141" spans="1:19" ht="21" x14ac:dyDescent="0.35">
      <c r="A141" s="292"/>
      <c r="B141" s="50" t="s">
        <v>11</v>
      </c>
      <c r="C141" s="45">
        <f>SUM(C139:C140)</f>
        <v>156</v>
      </c>
      <c r="D141" s="45">
        <f t="shared" ref="D141:P141" si="52">SUM(D139:D140)</f>
        <v>110</v>
      </c>
      <c r="E141" s="45">
        <f t="shared" si="52"/>
        <v>66</v>
      </c>
      <c r="F141" s="45">
        <f t="shared" si="52"/>
        <v>166</v>
      </c>
      <c r="G141" s="45">
        <f t="shared" si="52"/>
        <v>162</v>
      </c>
      <c r="H141" s="45">
        <f t="shared" si="52"/>
        <v>123</v>
      </c>
      <c r="I141" s="45">
        <f t="shared" si="52"/>
        <v>92</v>
      </c>
      <c r="J141" s="45">
        <f t="shared" si="52"/>
        <v>200</v>
      </c>
      <c r="K141" s="45">
        <f t="shared" si="52"/>
        <v>118</v>
      </c>
      <c r="L141" s="45">
        <f t="shared" si="52"/>
        <v>173</v>
      </c>
      <c r="M141" s="45">
        <f t="shared" si="52"/>
        <v>203</v>
      </c>
      <c r="N141" s="45">
        <f t="shared" si="52"/>
        <v>105</v>
      </c>
      <c r="O141" s="45">
        <f t="shared" si="52"/>
        <v>131</v>
      </c>
      <c r="P141" s="45">
        <f t="shared" si="52"/>
        <v>108</v>
      </c>
      <c r="Q141" s="134">
        <f t="shared" si="49"/>
        <v>1913</v>
      </c>
    </row>
    <row r="142" spans="1:19" ht="21" x14ac:dyDescent="0.35">
      <c r="A142" s="290">
        <v>46</v>
      </c>
      <c r="B142" s="48" t="s">
        <v>9</v>
      </c>
      <c r="C142" s="41">
        <v>68</v>
      </c>
      <c r="D142" s="41">
        <v>63</v>
      </c>
      <c r="E142" s="41">
        <v>27</v>
      </c>
      <c r="F142" s="41">
        <v>77</v>
      </c>
      <c r="G142" s="41">
        <v>105</v>
      </c>
      <c r="H142" s="41">
        <v>80</v>
      </c>
      <c r="I142" s="41">
        <v>44</v>
      </c>
      <c r="J142" s="41">
        <v>78</v>
      </c>
      <c r="K142" s="41">
        <v>56</v>
      </c>
      <c r="L142" s="41">
        <v>89</v>
      </c>
      <c r="M142" s="41">
        <v>93</v>
      </c>
      <c r="N142" s="41">
        <v>57</v>
      </c>
      <c r="O142" s="46">
        <v>49</v>
      </c>
      <c r="P142" s="46">
        <v>43</v>
      </c>
      <c r="Q142" s="133">
        <f t="shared" si="49"/>
        <v>929</v>
      </c>
      <c r="R142" s="176"/>
    </row>
    <row r="143" spans="1:19" ht="21" x14ac:dyDescent="0.35">
      <c r="A143" s="291"/>
      <c r="B143" s="48" t="s">
        <v>10</v>
      </c>
      <c r="C143" s="40">
        <v>75</v>
      </c>
      <c r="D143" s="40">
        <v>59</v>
      </c>
      <c r="E143" s="40">
        <v>34</v>
      </c>
      <c r="F143" s="40">
        <v>77</v>
      </c>
      <c r="G143" s="40">
        <v>95</v>
      </c>
      <c r="H143" s="40">
        <v>55</v>
      </c>
      <c r="I143" s="40">
        <v>39</v>
      </c>
      <c r="J143" s="40">
        <v>66</v>
      </c>
      <c r="K143" s="40">
        <v>56</v>
      </c>
      <c r="L143" s="40">
        <v>68</v>
      </c>
      <c r="M143" s="40">
        <v>111</v>
      </c>
      <c r="N143" s="40">
        <v>56</v>
      </c>
      <c r="O143" s="46">
        <v>57</v>
      </c>
      <c r="P143" s="46">
        <v>52</v>
      </c>
      <c r="Q143" s="133">
        <f t="shared" si="49"/>
        <v>900</v>
      </c>
      <c r="R143" s="176"/>
    </row>
    <row r="144" spans="1:19" ht="21" x14ac:dyDescent="0.35">
      <c r="A144" s="292"/>
      <c r="B144" s="50" t="s">
        <v>11</v>
      </c>
      <c r="C144" s="45">
        <f>SUM(C142:C143)</f>
        <v>143</v>
      </c>
      <c r="D144" s="45">
        <f t="shared" ref="D144:P144" si="53">SUM(D142:D143)</f>
        <v>122</v>
      </c>
      <c r="E144" s="45">
        <f t="shared" si="53"/>
        <v>61</v>
      </c>
      <c r="F144" s="45">
        <f t="shared" si="53"/>
        <v>154</v>
      </c>
      <c r="G144" s="45">
        <f t="shared" si="53"/>
        <v>200</v>
      </c>
      <c r="H144" s="45">
        <f t="shared" si="53"/>
        <v>135</v>
      </c>
      <c r="I144" s="45">
        <f t="shared" si="53"/>
        <v>83</v>
      </c>
      <c r="J144" s="45">
        <f>SUM(J142:J143)</f>
        <v>144</v>
      </c>
      <c r="K144" s="45">
        <f t="shared" si="53"/>
        <v>112</v>
      </c>
      <c r="L144" s="45">
        <f t="shared" si="53"/>
        <v>157</v>
      </c>
      <c r="M144" s="45">
        <f t="shared" si="53"/>
        <v>204</v>
      </c>
      <c r="N144" s="45">
        <f t="shared" si="53"/>
        <v>113</v>
      </c>
      <c r="O144" s="45">
        <f t="shared" si="53"/>
        <v>106</v>
      </c>
      <c r="P144" s="45">
        <f t="shared" si="53"/>
        <v>95</v>
      </c>
      <c r="Q144" s="134">
        <f t="shared" si="49"/>
        <v>1829</v>
      </c>
    </row>
    <row r="145" spans="1:18" ht="21" x14ac:dyDescent="0.35">
      <c r="A145" s="290">
        <v>47</v>
      </c>
      <c r="B145" s="48" t="s">
        <v>9</v>
      </c>
      <c r="C145" s="41">
        <v>95</v>
      </c>
      <c r="D145" s="41">
        <v>50</v>
      </c>
      <c r="E145" s="41">
        <v>29</v>
      </c>
      <c r="F145" s="41">
        <v>85</v>
      </c>
      <c r="G145" s="41">
        <v>84</v>
      </c>
      <c r="H145" s="41">
        <v>67</v>
      </c>
      <c r="I145" s="41">
        <v>50</v>
      </c>
      <c r="J145" s="41">
        <v>80</v>
      </c>
      <c r="K145" s="41">
        <v>55</v>
      </c>
      <c r="L145" s="41">
        <v>84</v>
      </c>
      <c r="M145" s="41">
        <v>100</v>
      </c>
      <c r="N145" s="41">
        <v>57</v>
      </c>
      <c r="O145" s="46">
        <v>63</v>
      </c>
      <c r="P145" s="46">
        <v>59</v>
      </c>
      <c r="Q145" s="133">
        <f t="shared" si="49"/>
        <v>958</v>
      </c>
      <c r="R145" s="176"/>
    </row>
    <row r="146" spans="1:18" ht="21" x14ac:dyDescent="0.35">
      <c r="A146" s="291"/>
      <c r="B146" s="48" t="s">
        <v>10</v>
      </c>
      <c r="C146" s="40">
        <v>88</v>
      </c>
      <c r="D146" s="40">
        <v>52</v>
      </c>
      <c r="E146" s="40">
        <v>23</v>
      </c>
      <c r="F146" s="40">
        <v>89</v>
      </c>
      <c r="G146" s="40">
        <v>74</v>
      </c>
      <c r="H146" s="40">
        <v>68</v>
      </c>
      <c r="I146" s="40">
        <v>34</v>
      </c>
      <c r="J146" s="40">
        <v>92</v>
      </c>
      <c r="K146" s="40">
        <v>60</v>
      </c>
      <c r="L146" s="40">
        <v>75</v>
      </c>
      <c r="M146" s="40">
        <v>93</v>
      </c>
      <c r="N146" s="40">
        <v>59</v>
      </c>
      <c r="O146" s="46">
        <v>73</v>
      </c>
      <c r="P146" s="46">
        <v>33</v>
      </c>
      <c r="Q146" s="133">
        <f t="shared" si="49"/>
        <v>913</v>
      </c>
      <c r="R146" s="176"/>
    </row>
    <row r="147" spans="1:18" ht="21" x14ac:dyDescent="0.35">
      <c r="A147" s="292"/>
      <c r="B147" s="50" t="s">
        <v>11</v>
      </c>
      <c r="C147" s="45">
        <f>SUM(C145:C146)</f>
        <v>183</v>
      </c>
      <c r="D147" s="45">
        <f t="shared" ref="D147:P147" si="54">SUM(D145:D146)</f>
        <v>102</v>
      </c>
      <c r="E147" s="45">
        <f t="shared" si="54"/>
        <v>52</v>
      </c>
      <c r="F147" s="45">
        <f t="shared" si="54"/>
        <v>174</v>
      </c>
      <c r="G147" s="45">
        <f t="shared" si="54"/>
        <v>158</v>
      </c>
      <c r="H147" s="45">
        <f t="shared" si="54"/>
        <v>135</v>
      </c>
      <c r="I147" s="45">
        <f t="shared" si="54"/>
        <v>84</v>
      </c>
      <c r="J147" s="45">
        <f t="shared" si="54"/>
        <v>172</v>
      </c>
      <c r="K147" s="45">
        <f t="shared" si="54"/>
        <v>115</v>
      </c>
      <c r="L147" s="45">
        <f t="shared" si="54"/>
        <v>159</v>
      </c>
      <c r="M147" s="45">
        <f t="shared" si="54"/>
        <v>193</v>
      </c>
      <c r="N147" s="45">
        <f t="shared" si="54"/>
        <v>116</v>
      </c>
      <c r="O147" s="45">
        <f t="shared" si="54"/>
        <v>136</v>
      </c>
      <c r="P147" s="45">
        <f t="shared" si="54"/>
        <v>92</v>
      </c>
      <c r="Q147" s="134">
        <f t="shared" si="49"/>
        <v>1871</v>
      </c>
    </row>
    <row r="148" spans="1:18" ht="21" x14ac:dyDescent="0.35">
      <c r="A148" s="290">
        <v>48</v>
      </c>
      <c r="B148" s="48" t="s">
        <v>9</v>
      </c>
      <c r="C148" s="41">
        <v>89</v>
      </c>
      <c r="D148" s="41">
        <v>61</v>
      </c>
      <c r="E148" s="41">
        <v>36</v>
      </c>
      <c r="F148" s="41">
        <v>90</v>
      </c>
      <c r="G148" s="41">
        <v>99</v>
      </c>
      <c r="H148" s="41">
        <v>74</v>
      </c>
      <c r="I148" s="41">
        <v>56</v>
      </c>
      <c r="J148" s="41">
        <v>79</v>
      </c>
      <c r="K148" s="41">
        <v>73</v>
      </c>
      <c r="L148" s="41">
        <v>79</v>
      </c>
      <c r="M148" s="41">
        <v>114</v>
      </c>
      <c r="N148" s="41">
        <v>69</v>
      </c>
      <c r="O148" s="46">
        <v>59</v>
      </c>
      <c r="P148" s="46">
        <v>58</v>
      </c>
      <c r="Q148" s="133">
        <f t="shared" si="49"/>
        <v>1036</v>
      </c>
      <c r="R148" s="176"/>
    </row>
    <row r="149" spans="1:18" ht="21" x14ac:dyDescent="0.35">
      <c r="A149" s="291"/>
      <c r="B149" s="48" t="s">
        <v>10</v>
      </c>
      <c r="C149" s="40">
        <v>84</v>
      </c>
      <c r="D149" s="40">
        <v>65</v>
      </c>
      <c r="E149" s="40">
        <v>42</v>
      </c>
      <c r="F149" s="40">
        <v>84</v>
      </c>
      <c r="G149" s="40">
        <v>117</v>
      </c>
      <c r="H149" s="40">
        <v>84</v>
      </c>
      <c r="I149" s="40">
        <v>60</v>
      </c>
      <c r="J149" s="40">
        <v>111</v>
      </c>
      <c r="K149" s="40">
        <v>62</v>
      </c>
      <c r="L149" s="40">
        <v>114</v>
      </c>
      <c r="M149" s="40">
        <v>106</v>
      </c>
      <c r="N149" s="40">
        <v>62</v>
      </c>
      <c r="O149" s="46">
        <v>57</v>
      </c>
      <c r="P149" s="46">
        <v>64</v>
      </c>
      <c r="Q149" s="133">
        <f t="shared" si="49"/>
        <v>1112</v>
      </c>
      <c r="R149" s="176"/>
    </row>
    <row r="150" spans="1:18" ht="21" x14ac:dyDescent="0.35">
      <c r="A150" s="292"/>
      <c r="B150" s="50" t="s">
        <v>11</v>
      </c>
      <c r="C150" s="45">
        <f>SUM(C148:C149)</f>
        <v>173</v>
      </c>
      <c r="D150" s="45">
        <f t="shared" ref="D150:P150" si="55">SUM(D148:D149)</f>
        <v>126</v>
      </c>
      <c r="E150" s="45">
        <f t="shared" si="55"/>
        <v>78</v>
      </c>
      <c r="F150" s="45">
        <f t="shared" si="55"/>
        <v>174</v>
      </c>
      <c r="G150" s="45">
        <f t="shared" si="55"/>
        <v>216</v>
      </c>
      <c r="H150" s="45">
        <f t="shared" si="55"/>
        <v>158</v>
      </c>
      <c r="I150" s="45">
        <f t="shared" si="55"/>
        <v>116</v>
      </c>
      <c r="J150" s="45">
        <f t="shared" si="55"/>
        <v>190</v>
      </c>
      <c r="K150" s="45">
        <f t="shared" si="55"/>
        <v>135</v>
      </c>
      <c r="L150" s="45">
        <f t="shared" si="55"/>
        <v>193</v>
      </c>
      <c r="M150" s="45">
        <f t="shared" si="55"/>
        <v>220</v>
      </c>
      <c r="N150" s="45">
        <f t="shared" si="55"/>
        <v>131</v>
      </c>
      <c r="O150" s="45">
        <f t="shared" si="55"/>
        <v>116</v>
      </c>
      <c r="P150" s="45">
        <f t="shared" si="55"/>
        <v>122</v>
      </c>
      <c r="Q150" s="134">
        <f t="shared" si="49"/>
        <v>2148</v>
      </c>
    </row>
    <row r="151" spans="1:18" ht="21" x14ac:dyDescent="0.35">
      <c r="A151" s="290">
        <v>49</v>
      </c>
      <c r="B151" s="48" t="s">
        <v>9</v>
      </c>
      <c r="C151" s="41">
        <v>70</v>
      </c>
      <c r="D151" s="41">
        <v>73</v>
      </c>
      <c r="E151" s="41">
        <v>27</v>
      </c>
      <c r="F151" s="41">
        <v>80</v>
      </c>
      <c r="G151" s="41">
        <v>83</v>
      </c>
      <c r="H151" s="41">
        <v>62</v>
      </c>
      <c r="I151" s="41">
        <v>44</v>
      </c>
      <c r="J151" s="41">
        <v>93</v>
      </c>
      <c r="K151" s="41">
        <v>45</v>
      </c>
      <c r="L151" s="41">
        <v>71</v>
      </c>
      <c r="M151" s="41">
        <v>102</v>
      </c>
      <c r="N151" s="41">
        <v>56</v>
      </c>
      <c r="O151" s="46">
        <v>67</v>
      </c>
      <c r="P151" s="46">
        <v>54</v>
      </c>
      <c r="Q151" s="133">
        <f t="shared" si="49"/>
        <v>927</v>
      </c>
      <c r="R151" s="176"/>
    </row>
    <row r="152" spans="1:18" ht="21" x14ac:dyDescent="0.35">
      <c r="A152" s="291"/>
      <c r="B152" s="48" t="s">
        <v>10</v>
      </c>
      <c r="C152" s="40">
        <v>80</v>
      </c>
      <c r="D152" s="40">
        <v>58</v>
      </c>
      <c r="E152" s="40">
        <v>27</v>
      </c>
      <c r="F152" s="40">
        <v>91</v>
      </c>
      <c r="G152" s="40">
        <v>94</v>
      </c>
      <c r="H152" s="40">
        <v>55</v>
      </c>
      <c r="I152" s="40">
        <v>48</v>
      </c>
      <c r="J152" s="40">
        <v>85</v>
      </c>
      <c r="K152" s="40">
        <v>67</v>
      </c>
      <c r="L152" s="40">
        <v>74</v>
      </c>
      <c r="M152" s="40">
        <v>101</v>
      </c>
      <c r="N152" s="40">
        <v>61</v>
      </c>
      <c r="O152" s="46">
        <v>66</v>
      </c>
      <c r="P152" s="46">
        <v>55</v>
      </c>
      <c r="Q152" s="133">
        <f t="shared" si="49"/>
        <v>962</v>
      </c>
      <c r="R152" s="176"/>
    </row>
    <row r="153" spans="1:18" ht="21" x14ac:dyDescent="0.35">
      <c r="A153" s="292"/>
      <c r="B153" s="50" t="s">
        <v>11</v>
      </c>
      <c r="C153" s="45">
        <f>SUM(C151:C152)</f>
        <v>150</v>
      </c>
      <c r="D153" s="45">
        <f t="shared" ref="D153:P153" si="56">SUM(D151:D152)</f>
        <v>131</v>
      </c>
      <c r="E153" s="45">
        <f t="shared" si="56"/>
        <v>54</v>
      </c>
      <c r="F153" s="45">
        <f t="shared" si="56"/>
        <v>171</v>
      </c>
      <c r="G153" s="45">
        <f t="shared" si="56"/>
        <v>177</v>
      </c>
      <c r="H153" s="45">
        <f t="shared" si="56"/>
        <v>117</v>
      </c>
      <c r="I153" s="45">
        <f t="shared" si="56"/>
        <v>92</v>
      </c>
      <c r="J153" s="45">
        <f t="shared" si="56"/>
        <v>178</v>
      </c>
      <c r="K153" s="45">
        <f t="shared" si="56"/>
        <v>112</v>
      </c>
      <c r="L153" s="45">
        <f t="shared" si="56"/>
        <v>145</v>
      </c>
      <c r="M153" s="45">
        <f t="shared" si="56"/>
        <v>203</v>
      </c>
      <c r="N153" s="45">
        <f t="shared" si="56"/>
        <v>117</v>
      </c>
      <c r="O153" s="45">
        <f t="shared" si="56"/>
        <v>133</v>
      </c>
      <c r="P153" s="45">
        <f t="shared" si="56"/>
        <v>109</v>
      </c>
      <c r="Q153" s="134">
        <f t="shared" si="49"/>
        <v>1889</v>
      </c>
    </row>
    <row r="154" spans="1:18" ht="21" x14ac:dyDescent="0.35">
      <c r="A154" s="290">
        <v>50</v>
      </c>
      <c r="B154" s="48" t="s">
        <v>9</v>
      </c>
      <c r="C154" s="41">
        <v>86</v>
      </c>
      <c r="D154" s="41">
        <v>57</v>
      </c>
      <c r="E154" s="41">
        <v>31</v>
      </c>
      <c r="F154" s="41">
        <v>77</v>
      </c>
      <c r="G154" s="41">
        <v>90</v>
      </c>
      <c r="H154" s="41">
        <v>60</v>
      </c>
      <c r="I154" s="41">
        <v>55</v>
      </c>
      <c r="J154" s="41">
        <v>96</v>
      </c>
      <c r="K154" s="41">
        <v>48</v>
      </c>
      <c r="L154" s="41">
        <v>90</v>
      </c>
      <c r="M154" s="41">
        <v>91</v>
      </c>
      <c r="N154" s="41">
        <v>66</v>
      </c>
      <c r="O154" s="46">
        <v>72</v>
      </c>
      <c r="P154" s="46">
        <v>55</v>
      </c>
      <c r="Q154" s="133">
        <f t="shared" si="49"/>
        <v>974</v>
      </c>
      <c r="R154" s="176"/>
    </row>
    <row r="155" spans="1:18" ht="21" x14ac:dyDescent="0.35">
      <c r="A155" s="291"/>
      <c r="B155" s="48" t="s">
        <v>10</v>
      </c>
      <c r="C155" s="40">
        <v>75</v>
      </c>
      <c r="D155" s="40">
        <v>67</v>
      </c>
      <c r="E155" s="40">
        <v>27</v>
      </c>
      <c r="F155" s="40">
        <v>95</v>
      </c>
      <c r="G155" s="40">
        <v>101</v>
      </c>
      <c r="H155" s="40">
        <v>67</v>
      </c>
      <c r="I155" s="40">
        <v>48</v>
      </c>
      <c r="J155" s="40">
        <v>89</v>
      </c>
      <c r="K155" s="40">
        <v>64</v>
      </c>
      <c r="L155" s="40">
        <v>75</v>
      </c>
      <c r="M155" s="40">
        <v>112</v>
      </c>
      <c r="N155" s="40">
        <v>65</v>
      </c>
      <c r="O155" s="46">
        <v>73</v>
      </c>
      <c r="P155" s="46">
        <v>53</v>
      </c>
      <c r="Q155" s="133">
        <f t="shared" si="49"/>
        <v>1011</v>
      </c>
      <c r="R155" s="176"/>
    </row>
    <row r="156" spans="1:18" ht="21" x14ac:dyDescent="0.35">
      <c r="A156" s="292"/>
      <c r="B156" s="50" t="s">
        <v>11</v>
      </c>
      <c r="C156" s="45">
        <f>SUM(C154:C155)</f>
        <v>161</v>
      </c>
      <c r="D156" s="45">
        <f t="shared" ref="D156:P156" si="57">SUM(D154:D155)</f>
        <v>124</v>
      </c>
      <c r="E156" s="45">
        <f t="shared" si="57"/>
        <v>58</v>
      </c>
      <c r="F156" s="45">
        <f t="shared" si="57"/>
        <v>172</v>
      </c>
      <c r="G156" s="45">
        <f t="shared" si="57"/>
        <v>191</v>
      </c>
      <c r="H156" s="45">
        <f t="shared" si="57"/>
        <v>127</v>
      </c>
      <c r="I156" s="45">
        <f t="shared" si="57"/>
        <v>103</v>
      </c>
      <c r="J156" s="45">
        <f t="shared" si="57"/>
        <v>185</v>
      </c>
      <c r="K156" s="45">
        <f t="shared" si="57"/>
        <v>112</v>
      </c>
      <c r="L156" s="45">
        <f t="shared" si="57"/>
        <v>165</v>
      </c>
      <c r="M156" s="45">
        <f t="shared" si="57"/>
        <v>203</v>
      </c>
      <c r="N156" s="45">
        <f t="shared" si="57"/>
        <v>131</v>
      </c>
      <c r="O156" s="45">
        <f t="shared" si="57"/>
        <v>145</v>
      </c>
      <c r="P156" s="45">
        <f t="shared" si="57"/>
        <v>108</v>
      </c>
      <c r="Q156" s="134">
        <f t="shared" si="49"/>
        <v>1985</v>
      </c>
    </row>
    <row r="157" spans="1:18" ht="21" x14ac:dyDescent="0.35">
      <c r="A157" s="290">
        <v>51</v>
      </c>
      <c r="B157" s="48" t="s">
        <v>9</v>
      </c>
      <c r="C157" s="41">
        <v>79</v>
      </c>
      <c r="D157" s="41">
        <v>56</v>
      </c>
      <c r="E157" s="41">
        <v>20</v>
      </c>
      <c r="F157" s="41">
        <v>84</v>
      </c>
      <c r="G157" s="41">
        <v>89</v>
      </c>
      <c r="H157" s="41">
        <v>69</v>
      </c>
      <c r="I157" s="41">
        <v>52</v>
      </c>
      <c r="J157" s="41">
        <v>91</v>
      </c>
      <c r="K157" s="41">
        <v>67</v>
      </c>
      <c r="L157" s="41">
        <v>88</v>
      </c>
      <c r="M157" s="41">
        <v>106</v>
      </c>
      <c r="N157" s="41">
        <v>57</v>
      </c>
      <c r="O157" s="46">
        <v>59</v>
      </c>
      <c r="P157" s="46">
        <v>59</v>
      </c>
      <c r="Q157" s="133">
        <f t="shared" si="49"/>
        <v>976</v>
      </c>
      <c r="R157" s="176"/>
    </row>
    <row r="158" spans="1:18" ht="21" x14ac:dyDescent="0.35">
      <c r="A158" s="291"/>
      <c r="B158" s="48" t="s">
        <v>10</v>
      </c>
      <c r="C158" s="40">
        <v>69</v>
      </c>
      <c r="D158" s="40">
        <v>71</v>
      </c>
      <c r="E158" s="40">
        <v>32</v>
      </c>
      <c r="F158" s="40">
        <v>92</v>
      </c>
      <c r="G158" s="40">
        <v>108</v>
      </c>
      <c r="H158" s="40">
        <v>70</v>
      </c>
      <c r="I158" s="40">
        <v>59</v>
      </c>
      <c r="J158" s="40">
        <v>101</v>
      </c>
      <c r="K158" s="40">
        <v>80</v>
      </c>
      <c r="L158" s="40">
        <v>89</v>
      </c>
      <c r="M158" s="40">
        <v>116</v>
      </c>
      <c r="N158" s="40">
        <v>55</v>
      </c>
      <c r="O158" s="46">
        <v>61</v>
      </c>
      <c r="P158" s="46">
        <v>58</v>
      </c>
      <c r="Q158" s="133">
        <f t="shared" si="49"/>
        <v>1061</v>
      </c>
      <c r="R158" s="176"/>
    </row>
    <row r="159" spans="1:18" ht="21" x14ac:dyDescent="0.35">
      <c r="A159" s="292"/>
      <c r="B159" s="50" t="s">
        <v>11</v>
      </c>
      <c r="C159" s="45">
        <f>SUM(C157:C158)</f>
        <v>148</v>
      </c>
      <c r="D159" s="45">
        <f t="shared" ref="D159:P159" si="58">SUM(D157:D158)</f>
        <v>127</v>
      </c>
      <c r="E159" s="45">
        <f t="shared" si="58"/>
        <v>52</v>
      </c>
      <c r="F159" s="45">
        <f t="shared" si="58"/>
        <v>176</v>
      </c>
      <c r="G159" s="45">
        <f t="shared" si="58"/>
        <v>197</v>
      </c>
      <c r="H159" s="45">
        <f t="shared" si="58"/>
        <v>139</v>
      </c>
      <c r="I159" s="45">
        <f t="shared" si="58"/>
        <v>111</v>
      </c>
      <c r="J159" s="45">
        <f t="shared" si="58"/>
        <v>192</v>
      </c>
      <c r="K159" s="45">
        <f t="shared" si="58"/>
        <v>147</v>
      </c>
      <c r="L159" s="45">
        <f t="shared" si="58"/>
        <v>177</v>
      </c>
      <c r="M159" s="45">
        <f t="shared" si="58"/>
        <v>222</v>
      </c>
      <c r="N159" s="45">
        <f t="shared" si="58"/>
        <v>112</v>
      </c>
      <c r="O159" s="45">
        <f t="shared" si="58"/>
        <v>120</v>
      </c>
      <c r="P159" s="45">
        <f t="shared" si="58"/>
        <v>117</v>
      </c>
      <c r="Q159" s="134">
        <f t="shared" si="49"/>
        <v>2037</v>
      </c>
    </row>
    <row r="160" spans="1:18" ht="21" x14ac:dyDescent="0.35">
      <c r="A160" s="290">
        <v>52</v>
      </c>
      <c r="B160" s="48" t="s">
        <v>9</v>
      </c>
      <c r="C160" s="41">
        <v>84</v>
      </c>
      <c r="D160" s="41">
        <v>69</v>
      </c>
      <c r="E160" s="41">
        <v>26</v>
      </c>
      <c r="F160" s="41">
        <v>98</v>
      </c>
      <c r="G160" s="41">
        <v>83</v>
      </c>
      <c r="H160" s="41">
        <v>51</v>
      </c>
      <c r="I160" s="41">
        <v>66</v>
      </c>
      <c r="J160" s="41">
        <v>87</v>
      </c>
      <c r="K160" s="41">
        <v>51</v>
      </c>
      <c r="L160" s="41">
        <v>70</v>
      </c>
      <c r="M160" s="41">
        <v>91</v>
      </c>
      <c r="N160" s="41">
        <v>60</v>
      </c>
      <c r="O160" s="46">
        <v>57</v>
      </c>
      <c r="P160" s="46">
        <v>51</v>
      </c>
      <c r="Q160" s="133">
        <f t="shared" si="49"/>
        <v>944</v>
      </c>
      <c r="R160" s="176"/>
    </row>
    <row r="161" spans="1:18" ht="21" x14ac:dyDescent="0.35">
      <c r="A161" s="291"/>
      <c r="B161" s="48" t="s">
        <v>10</v>
      </c>
      <c r="C161" s="40">
        <v>78</v>
      </c>
      <c r="D161" s="40">
        <v>64</v>
      </c>
      <c r="E161" s="40">
        <v>26</v>
      </c>
      <c r="F161" s="40">
        <v>65</v>
      </c>
      <c r="G161" s="40">
        <v>87</v>
      </c>
      <c r="H161" s="40">
        <v>69</v>
      </c>
      <c r="I161" s="40">
        <v>58</v>
      </c>
      <c r="J161" s="40">
        <v>90</v>
      </c>
      <c r="K161" s="40">
        <v>57</v>
      </c>
      <c r="L161" s="40">
        <v>77</v>
      </c>
      <c r="M161" s="40">
        <v>87</v>
      </c>
      <c r="N161" s="40">
        <v>46</v>
      </c>
      <c r="O161" s="46">
        <v>75</v>
      </c>
      <c r="P161" s="46">
        <v>62</v>
      </c>
      <c r="Q161" s="133">
        <f t="shared" si="49"/>
        <v>941</v>
      </c>
      <c r="R161" s="176"/>
    </row>
    <row r="162" spans="1:18" ht="21" x14ac:dyDescent="0.35">
      <c r="A162" s="292"/>
      <c r="B162" s="50" t="s">
        <v>11</v>
      </c>
      <c r="C162" s="45">
        <f>SUM(C160:C161)</f>
        <v>162</v>
      </c>
      <c r="D162" s="45">
        <f t="shared" ref="D162:P162" si="59">SUM(D160:D161)</f>
        <v>133</v>
      </c>
      <c r="E162" s="45">
        <f t="shared" si="59"/>
        <v>52</v>
      </c>
      <c r="F162" s="45">
        <f t="shared" si="59"/>
        <v>163</v>
      </c>
      <c r="G162" s="45">
        <f t="shared" si="59"/>
        <v>170</v>
      </c>
      <c r="H162" s="45">
        <f t="shared" si="59"/>
        <v>120</v>
      </c>
      <c r="I162" s="45">
        <f t="shared" si="59"/>
        <v>124</v>
      </c>
      <c r="J162" s="45">
        <f t="shared" si="59"/>
        <v>177</v>
      </c>
      <c r="K162" s="45">
        <f t="shared" si="59"/>
        <v>108</v>
      </c>
      <c r="L162" s="45">
        <f t="shared" si="59"/>
        <v>147</v>
      </c>
      <c r="M162" s="45">
        <f t="shared" si="59"/>
        <v>178</v>
      </c>
      <c r="N162" s="45">
        <f t="shared" si="59"/>
        <v>106</v>
      </c>
      <c r="O162" s="45">
        <f t="shared" si="59"/>
        <v>132</v>
      </c>
      <c r="P162" s="45">
        <f t="shared" si="59"/>
        <v>113</v>
      </c>
      <c r="Q162" s="134">
        <f t="shared" si="49"/>
        <v>1885</v>
      </c>
    </row>
    <row r="163" spans="1:18" ht="21" x14ac:dyDescent="0.35">
      <c r="A163" s="290">
        <v>53</v>
      </c>
      <c r="B163" s="48" t="s">
        <v>9</v>
      </c>
      <c r="C163" s="41">
        <v>66</v>
      </c>
      <c r="D163" s="41">
        <v>49</v>
      </c>
      <c r="E163" s="41">
        <v>24</v>
      </c>
      <c r="F163" s="41">
        <v>81</v>
      </c>
      <c r="G163" s="41">
        <v>80</v>
      </c>
      <c r="H163" s="41">
        <v>59</v>
      </c>
      <c r="I163" s="41">
        <v>41</v>
      </c>
      <c r="J163" s="41">
        <v>102</v>
      </c>
      <c r="K163" s="41">
        <v>49</v>
      </c>
      <c r="L163" s="41">
        <v>76</v>
      </c>
      <c r="M163" s="41">
        <v>88</v>
      </c>
      <c r="N163" s="41">
        <v>79</v>
      </c>
      <c r="O163" s="46">
        <v>69</v>
      </c>
      <c r="P163" s="46">
        <v>58</v>
      </c>
      <c r="Q163" s="133">
        <f t="shared" si="49"/>
        <v>921</v>
      </c>
      <c r="R163" s="176"/>
    </row>
    <row r="164" spans="1:18" ht="21" x14ac:dyDescent="0.35">
      <c r="A164" s="291"/>
      <c r="B164" s="48" t="s">
        <v>10</v>
      </c>
      <c r="C164" s="40">
        <v>71</v>
      </c>
      <c r="D164" s="40">
        <v>56</v>
      </c>
      <c r="E164" s="40">
        <v>27</v>
      </c>
      <c r="F164" s="40">
        <v>79</v>
      </c>
      <c r="G164" s="40">
        <v>80</v>
      </c>
      <c r="H164" s="40">
        <v>54</v>
      </c>
      <c r="I164" s="40">
        <v>45</v>
      </c>
      <c r="J164" s="40">
        <v>92</v>
      </c>
      <c r="K164" s="40">
        <v>49</v>
      </c>
      <c r="L164" s="40">
        <v>84</v>
      </c>
      <c r="M164" s="40">
        <v>98</v>
      </c>
      <c r="N164" s="40">
        <v>58</v>
      </c>
      <c r="O164" s="46">
        <v>62</v>
      </c>
      <c r="P164" s="46">
        <v>47</v>
      </c>
      <c r="Q164" s="133">
        <f t="shared" si="49"/>
        <v>902</v>
      </c>
      <c r="R164" s="176"/>
    </row>
    <row r="165" spans="1:18" ht="21" x14ac:dyDescent="0.35">
      <c r="A165" s="292"/>
      <c r="B165" s="50" t="s">
        <v>11</v>
      </c>
      <c r="C165" s="45">
        <f>SUM(C163:C164)</f>
        <v>137</v>
      </c>
      <c r="D165" s="45">
        <f t="shared" ref="D165:P165" si="60">SUM(D163:D164)</f>
        <v>105</v>
      </c>
      <c r="E165" s="45">
        <f t="shared" si="60"/>
        <v>51</v>
      </c>
      <c r="F165" s="45">
        <f t="shared" si="60"/>
        <v>160</v>
      </c>
      <c r="G165" s="45">
        <f t="shared" si="60"/>
        <v>160</v>
      </c>
      <c r="H165" s="45">
        <f t="shared" si="60"/>
        <v>113</v>
      </c>
      <c r="I165" s="45">
        <f t="shared" si="60"/>
        <v>86</v>
      </c>
      <c r="J165" s="45">
        <f t="shared" si="60"/>
        <v>194</v>
      </c>
      <c r="K165" s="45">
        <f t="shared" si="60"/>
        <v>98</v>
      </c>
      <c r="L165" s="45">
        <f t="shared" si="60"/>
        <v>160</v>
      </c>
      <c r="M165" s="45">
        <f t="shared" si="60"/>
        <v>186</v>
      </c>
      <c r="N165" s="45">
        <f t="shared" si="60"/>
        <v>137</v>
      </c>
      <c r="O165" s="45">
        <f t="shared" si="60"/>
        <v>131</v>
      </c>
      <c r="P165" s="45">
        <f t="shared" si="60"/>
        <v>105</v>
      </c>
      <c r="Q165" s="134">
        <f t="shared" si="49"/>
        <v>1823</v>
      </c>
    </row>
    <row r="166" spans="1:18" ht="21" x14ac:dyDescent="0.35">
      <c r="A166" s="290">
        <v>54</v>
      </c>
      <c r="B166" s="48" t="s">
        <v>9</v>
      </c>
      <c r="C166" s="41">
        <v>75</v>
      </c>
      <c r="D166" s="41">
        <v>58</v>
      </c>
      <c r="E166" s="41">
        <v>34</v>
      </c>
      <c r="F166" s="41">
        <v>66</v>
      </c>
      <c r="G166" s="41">
        <v>75</v>
      </c>
      <c r="H166" s="41">
        <v>54</v>
      </c>
      <c r="I166" s="41">
        <v>50</v>
      </c>
      <c r="J166" s="41">
        <v>99</v>
      </c>
      <c r="K166" s="41">
        <v>62</v>
      </c>
      <c r="L166" s="41">
        <v>84</v>
      </c>
      <c r="M166" s="41">
        <v>82</v>
      </c>
      <c r="N166" s="41">
        <v>52</v>
      </c>
      <c r="O166" s="46">
        <v>42</v>
      </c>
      <c r="P166" s="46">
        <v>50</v>
      </c>
      <c r="Q166" s="133">
        <f t="shared" si="49"/>
        <v>883</v>
      </c>
      <c r="R166" s="176"/>
    </row>
    <row r="167" spans="1:18" ht="21" x14ac:dyDescent="0.35">
      <c r="A167" s="291"/>
      <c r="B167" s="48" t="s">
        <v>10</v>
      </c>
      <c r="C167" s="40">
        <v>67</v>
      </c>
      <c r="D167" s="40">
        <v>56</v>
      </c>
      <c r="E167" s="40">
        <v>28</v>
      </c>
      <c r="F167" s="40">
        <v>79</v>
      </c>
      <c r="G167" s="40">
        <v>80</v>
      </c>
      <c r="H167" s="40">
        <v>54</v>
      </c>
      <c r="I167" s="40">
        <v>67</v>
      </c>
      <c r="J167" s="40">
        <v>108</v>
      </c>
      <c r="K167" s="40">
        <v>69</v>
      </c>
      <c r="L167" s="40">
        <v>57</v>
      </c>
      <c r="M167" s="40">
        <v>90</v>
      </c>
      <c r="N167" s="40">
        <v>69</v>
      </c>
      <c r="O167" s="46">
        <v>82</v>
      </c>
      <c r="P167" s="46">
        <v>61</v>
      </c>
      <c r="Q167" s="133">
        <f t="shared" si="49"/>
        <v>967</v>
      </c>
      <c r="R167" s="176"/>
    </row>
    <row r="168" spans="1:18" ht="21" x14ac:dyDescent="0.35">
      <c r="A168" s="292"/>
      <c r="B168" s="50" t="s">
        <v>11</v>
      </c>
      <c r="C168" s="45">
        <f>SUM(C166:C167)</f>
        <v>142</v>
      </c>
      <c r="D168" s="45">
        <f t="shared" ref="D168:P168" si="61">SUM(D166:D167)</f>
        <v>114</v>
      </c>
      <c r="E168" s="45">
        <f t="shared" si="61"/>
        <v>62</v>
      </c>
      <c r="F168" s="45">
        <f t="shared" si="61"/>
        <v>145</v>
      </c>
      <c r="G168" s="45">
        <f t="shared" si="61"/>
        <v>155</v>
      </c>
      <c r="H168" s="45">
        <f t="shared" si="61"/>
        <v>108</v>
      </c>
      <c r="I168" s="45">
        <f t="shared" si="61"/>
        <v>117</v>
      </c>
      <c r="J168" s="45">
        <f t="shared" si="61"/>
        <v>207</v>
      </c>
      <c r="K168" s="45">
        <f t="shared" si="61"/>
        <v>131</v>
      </c>
      <c r="L168" s="45">
        <f t="shared" si="61"/>
        <v>141</v>
      </c>
      <c r="M168" s="45">
        <f t="shared" si="61"/>
        <v>172</v>
      </c>
      <c r="N168" s="45">
        <f t="shared" si="61"/>
        <v>121</v>
      </c>
      <c r="O168" s="45">
        <f t="shared" si="61"/>
        <v>124</v>
      </c>
      <c r="P168" s="45">
        <f t="shared" si="61"/>
        <v>111</v>
      </c>
      <c r="Q168" s="134">
        <f t="shared" si="49"/>
        <v>1850</v>
      </c>
    </row>
    <row r="169" spans="1:18" ht="21" x14ac:dyDescent="0.35">
      <c r="A169" s="290">
        <v>55</v>
      </c>
      <c r="B169" s="48" t="s">
        <v>9</v>
      </c>
      <c r="C169" s="41">
        <v>65</v>
      </c>
      <c r="D169" s="41">
        <v>47</v>
      </c>
      <c r="E169" s="41">
        <v>25</v>
      </c>
      <c r="F169" s="41">
        <v>57</v>
      </c>
      <c r="G169" s="41">
        <v>75</v>
      </c>
      <c r="H169" s="41">
        <v>51</v>
      </c>
      <c r="I169" s="41">
        <v>43</v>
      </c>
      <c r="J169" s="41">
        <v>60</v>
      </c>
      <c r="K169" s="41">
        <v>49</v>
      </c>
      <c r="L169" s="41">
        <v>68</v>
      </c>
      <c r="M169" s="41">
        <v>97</v>
      </c>
      <c r="N169" s="41">
        <v>52</v>
      </c>
      <c r="O169" s="46">
        <v>65</v>
      </c>
      <c r="P169" s="46">
        <v>38</v>
      </c>
      <c r="Q169" s="133">
        <f t="shared" si="49"/>
        <v>792</v>
      </c>
      <c r="R169" s="176"/>
    </row>
    <row r="170" spans="1:18" ht="21" x14ac:dyDescent="0.35">
      <c r="A170" s="291"/>
      <c r="B170" s="48" t="s">
        <v>10</v>
      </c>
      <c r="C170" s="40">
        <v>58</v>
      </c>
      <c r="D170" s="40">
        <v>42</v>
      </c>
      <c r="E170" s="40">
        <v>26</v>
      </c>
      <c r="F170" s="40">
        <v>74</v>
      </c>
      <c r="G170" s="40">
        <v>69</v>
      </c>
      <c r="H170" s="40">
        <v>53</v>
      </c>
      <c r="I170" s="40">
        <v>33</v>
      </c>
      <c r="J170" s="40">
        <v>61</v>
      </c>
      <c r="K170" s="40">
        <v>50</v>
      </c>
      <c r="L170" s="40">
        <v>59</v>
      </c>
      <c r="M170" s="40">
        <v>83</v>
      </c>
      <c r="N170" s="40">
        <v>60</v>
      </c>
      <c r="O170" s="46">
        <v>56</v>
      </c>
      <c r="P170" s="46">
        <v>37</v>
      </c>
      <c r="Q170" s="133">
        <f t="shared" si="49"/>
        <v>761</v>
      </c>
      <c r="R170" s="176"/>
    </row>
    <row r="171" spans="1:18" ht="21" x14ac:dyDescent="0.35">
      <c r="A171" s="292"/>
      <c r="B171" s="50" t="s">
        <v>11</v>
      </c>
      <c r="C171" s="45">
        <f>SUM(C169:C170)</f>
        <v>123</v>
      </c>
      <c r="D171" s="45">
        <f t="shared" ref="D171:P171" si="62">SUM(D169:D170)</f>
        <v>89</v>
      </c>
      <c r="E171" s="45">
        <f t="shared" si="62"/>
        <v>51</v>
      </c>
      <c r="F171" s="45">
        <f t="shared" si="62"/>
        <v>131</v>
      </c>
      <c r="G171" s="45">
        <f t="shared" si="62"/>
        <v>144</v>
      </c>
      <c r="H171" s="45">
        <f t="shared" si="62"/>
        <v>104</v>
      </c>
      <c r="I171" s="45">
        <f t="shared" si="62"/>
        <v>76</v>
      </c>
      <c r="J171" s="45">
        <f t="shared" si="62"/>
        <v>121</v>
      </c>
      <c r="K171" s="45">
        <f t="shared" si="62"/>
        <v>99</v>
      </c>
      <c r="L171" s="45">
        <f t="shared" si="62"/>
        <v>127</v>
      </c>
      <c r="M171" s="45">
        <f t="shared" si="62"/>
        <v>180</v>
      </c>
      <c r="N171" s="45">
        <f t="shared" si="62"/>
        <v>112</v>
      </c>
      <c r="O171" s="45">
        <f t="shared" si="62"/>
        <v>121</v>
      </c>
      <c r="P171" s="45">
        <f t="shared" si="62"/>
        <v>75</v>
      </c>
      <c r="Q171" s="134">
        <f t="shared" si="49"/>
        <v>1553</v>
      </c>
    </row>
    <row r="172" spans="1:18" ht="21" x14ac:dyDescent="0.35">
      <c r="A172" s="290">
        <v>56</v>
      </c>
      <c r="B172" s="48" t="s">
        <v>9</v>
      </c>
      <c r="C172" s="41">
        <v>55</v>
      </c>
      <c r="D172" s="41">
        <v>38</v>
      </c>
      <c r="E172" s="41">
        <v>24</v>
      </c>
      <c r="F172" s="41">
        <v>54</v>
      </c>
      <c r="G172" s="41">
        <v>64</v>
      </c>
      <c r="H172" s="41">
        <v>43</v>
      </c>
      <c r="I172" s="41">
        <v>43</v>
      </c>
      <c r="J172" s="41">
        <v>87</v>
      </c>
      <c r="K172" s="41">
        <v>53</v>
      </c>
      <c r="L172" s="41">
        <v>76</v>
      </c>
      <c r="M172" s="41">
        <v>79</v>
      </c>
      <c r="N172" s="41">
        <v>49</v>
      </c>
      <c r="O172" s="46">
        <v>50</v>
      </c>
      <c r="P172" s="46">
        <v>45</v>
      </c>
      <c r="Q172" s="133">
        <f t="shared" si="49"/>
        <v>760</v>
      </c>
      <c r="R172" s="176"/>
    </row>
    <row r="173" spans="1:18" ht="21" x14ac:dyDescent="0.35">
      <c r="A173" s="291"/>
      <c r="B173" s="48" t="s">
        <v>10</v>
      </c>
      <c r="C173" s="40">
        <v>67</v>
      </c>
      <c r="D173" s="40">
        <v>43</v>
      </c>
      <c r="E173" s="40">
        <v>22</v>
      </c>
      <c r="F173" s="40">
        <v>71</v>
      </c>
      <c r="G173" s="40">
        <v>71</v>
      </c>
      <c r="H173" s="40">
        <v>51</v>
      </c>
      <c r="I173" s="40">
        <v>43</v>
      </c>
      <c r="J173" s="40">
        <v>78</v>
      </c>
      <c r="K173" s="40">
        <v>45</v>
      </c>
      <c r="L173" s="40">
        <v>61</v>
      </c>
      <c r="M173" s="40">
        <v>62</v>
      </c>
      <c r="N173" s="40">
        <v>44</v>
      </c>
      <c r="O173" s="46">
        <v>63</v>
      </c>
      <c r="P173" s="46">
        <v>46</v>
      </c>
      <c r="Q173" s="133">
        <f t="shared" si="49"/>
        <v>767</v>
      </c>
      <c r="R173" s="176"/>
    </row>
    <row r="174" spans="1:18" ht="21" x14ac:dyDescent="0.35">
      <c r="A174" s="292"/>
      <c r="B174" s="50" t="s">
        <v>11</v>
      </c>
      <c r="C174" s="45">
        <f>SUM(C172:C173)</f>
        <v>122</v>
      </c>
      <c r="D174" s="45">
        <f t="shared" ref="D174:P174" si="63">SUM(D172:D173)</f>
        <v>81</v>
      </c>
      <c r="E174" s="45">
        <f t="shared" si="63"/>
        <v>46</v>
      </c>
      <c r="F174" s="45">
        <f t="shared" si="63"/>
        <v>125</v>
      </c>
      <c r="G174" s="45">
        <f t="shared" si="63"/>
        <v>135</v>
      </c>
      <c r="H174" s="45">
        <f t="shared" si="63"/>
        <v>94</v>
      </c>
      <c r="I174" s="45">
        <f t="shared" si="63"/>
        <v>86</v>
      </c>
      <c r="J174" s="45">
        <f t="shared" si="63"/>
        <v>165</v>
      </c>
      <c r="K174" s="45">
        <f t="shared" si="63"/>
        <v>98</v>
      </c>
      <c r="L174" s="45">
        <f t="shared" si="63"/>
        <v>137</v>
      </c>
      <c r="M174" s="45">
        <f t="shared" si="63"/>
        <v>141</v>
      </c>
      <c r="N174" s="45">
        <f t="shared" si="63"/>
        <v>93</v>
      </c>
      <c r="O174" s="45">
        <f t="shared" si="63"/>
        <v>113</v>
      </c>
      <c r="P174" s="45">
        <f t="shared" si="63"/>
        <v>91</v>
      </c>
      <c r="Q174" s="134">
        <f t="shared" si="49"/>
        <v>1527</v>
      </c>
    </row>
    <row r="175" spans="1:18" ht="21" x14ac:dyDescent="0.35">
      <c r="A175" s="290">
        <v>57</v>
      </c>
      <c r="B175" s="48" t="s">
        <v>9</v>
      </c>
      <c r="C175" s="41">
        <v>60</v>
      </c>
      <c r="D175" s="41">
        <v>53</v>
      </c>
      <c r="E175" s="41">
        <v>27</v>
      </c>
      <c r="F175" s="41">
        <v>66</v>
      </c>
      <c r="G175" s="41">
        <v>71</v>
      </c>
      <c r="H175" s="41">
        <v>42</v>
      </c>
      <c r="I175" s="41">
        <v>46</v>
      </c>
      <c r="J175" s="41">
        <v>57</v>
      </c>
      <c r="K175" s="41">
        <v>42</v>
      </c>
      <c r="L175" s="41">
        <v>49</v>
      </c>
      <c r="M175" s="41">
        <v>83</v>
      </c>
      <c r="N175" s="41">
        <v>54</v>
      </c>
      <c r="O175" s="46">
        <v>51</v>
      </c>
      <c r="P175" s="46">
        <v>43</v>
      </c>
      <c r="Q175" s="133">
        <f t="shared" si="49"/>
        <v>744</v>
      </c>
      <c r="R175" s="176"/>
    </row>
    <row r="176" spans="1:18" ht="21" x14ac:dyDescent="0.35">
      <c r="A176" s="291"/>
      <c r="B176" s="48" t="s">
        <v>10</v>
      </c>
      <c r="C176" s="40">
        <v>58</v>
      </c>
      <c r="D176" s="40">
        <v>43</v>
      </c>
      <c r="E176" s="40">
        <v>22</v>
      </c>
      <c r="F176" s="40">
        <v>75</v>
      </c>
      <c r="G176" s="40">
        <v>77</v>
      </c>
      <c r="H176" s="40">
        <v>29</v>
      </c>
      <c r="I176" s="40">
        <v>49</v>
      </c>
      <c r="J176" s="40">
        <v>82</v>
      </c>
      <c r="K176" s="40">
        <v>49</v>
      </c>
      <c r="L176" s="40">
        <v>65</v>
      </c>
      <c r="M176" s="40">
        <v>66</v>
      </c>
      <c r="N176" s="40">
        <v>45</v>
      </c>
      <c r="O176" s="46">
        <v>46</v>
      </c>
      <c r="P176" s="46">
        <v>50</v>
      </c>
      <c r="Q176" s="133">
        <f t="shared" si="49"/>
        <v>756</v>
      </c>
      <c r="R176" s="176"/>
    </row>
    <row r="177" spans="1:18" ht="21" x14ac:dyDescent="0.35">
      <c r="A177" s="292"/>
      <c r="B177" s="50" t="s">
        <v>11</v>
      </c>
      <c r="C177" s="45">
        <f>SUM(C175:C176)</f>
        <v>118</v>
      </c>
      <c r="D177" s="45">
        <f t="shared" ref="D177:P177" si="64">SUM(D175:D176)</f>
        <v>96</v>
      </c>
      <c r="E177" s="45">
        <f t="shared" si="64"/>
        <v>49</v>
      </c>
      <c r="F177" s="45">
        <f t="shared" si="64"/>
        <v>141</v>
      </c>
      <c r="G177" s="45">
        <f t="shared" si="64"/>
        <v>148</v>
      </c>
      <c r="H177" s="45">
        <f t="shared" si="64"/>
        <v>71</v>
      </c>
      <c r="I177" s="45">
        <f t="shared" si="64"/>
        <v>95</v>
      </c>
      <c r="J177" s="45">
        <f t="shared" si="64"/>
        <v>139</v>
      </c>
      <c r="K177" s="45">
        <f t="shared" si="64"/>
        <v>91</v>
      </c>
      <c r="L177" s="45">
        <f t="shared" si="64"/>
        <v>114</v>
      </c>
      <c r="M177" s="45">
        <f t="shared" si="64"/>
        <v>149</v>
      </c>
      <c r="N177" s="45">
        <f t="shared" si="64"/>
        <v>99</v>
      </c>
      <c r="O177" s="45">
        <f t="shared" si="64"/>
        <v>97</v>
      </c>
      <c r="P177" s="45">
        <f t="shared" si="64"/>
        <v>93</v>
      </c>
      <c r="Q177" s="134">
        <f t="shared" si="49"/>
        <v>1500</v>
      </c>
    </row>
    <row r="178" spans="1:18" ht="21" x14ac:dyDescent="0.35">
      <c r="A178" s="290">
        <v>58</v>
      </c>
      <c r="B178" s="48" t="s">
        <v>9</v>
      </c>
      <c r="C178" s="41">
        <v>50</v>
      </c>
      <c r="D178" s="41">
        <v>51</v>
      </c>
      <c r="E178" s="41">
        <v>16</v>
      </c>
      <c r="F178" s="41">
        <v>60</v>
      </c>
      <c r="G178" s="41">
        <v>68</v>
      </c>
      <c r="H178" s="41">
        <v>34</v>
      </c>
      <c r="I178" s="41">
        <v>40</v>
      </c>
      <c r="J178" s="41">
        <v>57</v>
      </c>
      <c r="K178" s="41">
        <v>46</v>
      </c>
      <c r="L178" s="41">
        <v>52</v>
      </c>
      <c r="M178" s="41">
        <v>55</v>
      </c>
      <c r="N178" s="41">
        <v>59</v>
      </c>
      <c r="O178" s="46">
        <v>50</v>
      </c>
      <c r="P178" s="46">
        <v>23</v>
      </c>
      <c r="Q178" s="133">
        <f t="shared" si="49"/>
        <v>661</v>
      </c>
      <c r="R178" s="176"/>
    </row>
    <row r="179" spans="1:18" ht="21" x14ac:dyDescent="0.35">
      <c r="A179" s="291"/>
      <c r="B179" s="48" t="s">
        <v>10</v>
      </c>
      <c r="C179" s="40">
        <v>64</v>
      </c>
      <c r="D179" s="40">
        <v>40</v>
      </c>
      <c r="E179" s="40">
        <v>26</v>
      </c>
      <c r="F179" s="40">
        <v>45</v>
      </c>
      <c r="G179" s="40">
        <v>64</v>
      </c>
      <c r="H179" s="40">
        <v>53</v>
      </c>
      <c r="I179" s="40">
        <v>41</v>
      </c>
      <c r="J179" s="40">
        <v>68</v>
      </c>
      <c r="K179" s="40">
        <v>35</v>
      </c>
      <c r="L179" s="40">
        <v>57</v>
      </c>
      <c r="M179" s="40">
        <v>82</v>
      </c>
      <c r="N179" s="40">
        <v>43</v>
      </c>
      <c r="O179" s="46">
        <v>60</v>
      </c>
      <c r="P179" s="46">
        <v>37</v>
      </c>
      <c r="Q179" s="133">
        <f t="shared" si="49"/>
        <v>715</v>
      </c>
      <c r="R179" s="176"/>
    </row>
    <row r="180" spans="1:18" ht="21" x14ac:dyDescent="0.35">
      <c r="A180" s="292"/>
      <c r="B180" s="50" t="s">
        <v>11</v>
      </c>
      <c r="C180" s="45">
        <f>SUM(C178:C179)</f>
        <v>114</v>
      </c>
      <c r="D180" s="45">
        <f t="shared" ref="D180:P180" si="65">SUM(D178:D179)</f>
        <v>91</v>
      </c>
      <c r="E180" s="45">
        <f t="shared" si="65"/>
        <v>42</v>
      </c>
      <c r="F180" s="45">
        <f t="shared" si="65"/>
        <v>105</v>
      </c>
      <c r="G180" s="45">
        <f t="shared" si="65"/>
        <v>132</v>
      </c>
      <c r="H180" s="45">
        <f t="shared" si="65"/>
        <v>87</v>
      </c>
      <c r="I180" s="45">
        <f t="shared" si="65"/>
        <v>81</v>
      </c>
      <c r="J180" s="45">
        <f t="shared" si="65"/>
        <v>125</v>
      </c>
      <c r="K180" s="45">
        <f t="shared" si="65"/>
        <v>81</v>
      </c>
      <c r="L180" s="45">
        <f t="shared" si="65"/>
        <v>109</v>
      </c>
      <c r="M180" s="45">
        <f t="shared" si="65"/>
        <v>137</v>
      </c>
      <c r="N180" s="45">
        <f t="shared" si="65"/>
        <v>102</v>
      </c>
      <c r="O180" s="45">
        <f t="shared" si="65"/>
        <v>110</v>
      </c>
      <c r="P180" s="45">
        <f t="shared" si="65"/>
        <v>60</v>
      </c>
      <c r="Q180" s="134">
        <f t="shared" si="49"/>
        <v>1376</v>
      </c>
    </row>
    <row r="181" spans="1:18" ht="21" x14ac:dyDescent="0.35">
      <c r="A181" s="290">
        <v>59</v>
      </c>
      <c r="B181" s="48" t="s">
        <v>9</v>
      </c>
      <c r="C181" s="41">
        <v>51</v>
      </c>
      <c r="D181" s="41">
        <v>32</v>
      </c>
      <c r="E181" s="41">
        <v>22</v>
      </c>
      <c r="F181" s="41">
        <v>65</v>
      </c>
      <c r="G181" s="41">
        <v>71</v>
      </c>
      <c r="H181" s="41">
        <v>39</v>
      </c>
      <c r="I181" s="41">
        <v>32</v>
      </c>
      <c r="J181" s="41">
        <v>62</v>
      </c>
      <c r="K181" s="41">
        <v>40</v>
      </c>
      <c r="L181" s="41">
        <v>56</v>
      </c>
      <c r="M181" s="41">
        <v>78</v>
      </c>
      <c r="N181" s="41">
        <v>50</v>
      </c>
      <c r="O181" s="46">
        <v>55</v>
      </c>
      <c r="P181" s="46">
        <v>35</v>
      </c>
      <c r="Q181" s="133">
        <f t="shared" si="49"/>
        <v>688</v>
      </c>
      <c r="R181" s="176"/>
    </row>
    <row r="182" spans="1:18" ht="21" x14ac:dyDescent="0.35">
      <c r="A182" s="291"/>
      <c r="B182" s="48" t="s">
        <v>10</v>
      </c>
      <c r="C182" s="40">
        <v>37</v>
      </c>
      <c r="D182" s="40">
        <v>46</v>
      </c>
      <c r="E182" s="40">
        <v>19</v>
      </c>
      <c r="F182" s="40">
        <v>58</v>
      </c>
      <c r="G182" s="40">
        <v>55</v>
      </c>
      <c r="H182" s="40">
        <v>40</v>
      </c>
      <c r="I182" s="40">
        <v>39</v>
      </c>
      <c r="J182" s="40">
        <v>67</v>
      </c>
      <c r="K182" s="40">
        <v>44</v>
      </c>
      <c r="L182" s="40">
        <v>55</v>
      </c>
      <c r="M182" s="40">
        <v>61</v>
      </c>
      <c r="N182" s="40">
        <v>26</v>
      </c>
      <c r="O182" s="46">
        <v>62</v>
      </c>
      <c r="P182" s="46">
        <v>46</v>
      </c>
      <c r="Q182" s="133">
        <f t="shared" si="49"/>
        <v>655</v>
      </c>
      <c r="R182" s="176"/>
    </row>
    <row r="183" spans="1:18" ht="21" x14ac:dyDescent="0.35">
      <c r="A183" s="292"/>
      <c r="B183" s="50" t="s">
        <v>11</v>
      </c>
      <c r="C183" s="45">
        <f>SUM(C181:C182)</f>
        <v>88</v>
      </c>
      <c r="D183" s="45">
        <f t="shared" ref="D183:P183" si="66">SUM(D181:D182)</f>
        <v>78</v>
      </c>
      <c r="E183" s="45">
        <f t="shared" si="66"/>
        <v>41</v>
      </c>
      <c r="F183" s="45">
        <f t="shared" si="66"/>
        <v>123</v>
      </c>
      <c r="G183" s="45">
        <f t="shared" si="66"/>
        <v>126</v>
      </c>
      <c r="H183" s="45">
        <f t="shared" si="66"/>
        <v>79</v>
      </c>
      <c r="I183" s="45">
        <f t="shared" si="66"/>
        <v>71</v>
      </c>
      <c r="J183" s="45">
        <f t="shared" si="66"/>
        <v>129</v>
      </c>
      <c r="K183" s="45">
        <f t="shared" si="66"/>
        <v>84</v>
      </c>
      <c r="L183" s="45">
        <f t="shared" si="66"/>
        <v>111</v>
      </c>
      <c r="M183" s="45">
        <f t="shared" si="66"/>
        <v>139</v>
      </c>
      <c r="N183" s="45">
        <f t="shared" si="66"/>
        <v>76</v>
      </c>
      <c r="O183" s="45">
        <f t="shared" si="66"/>
        <v>117</v>
      </c>
      <c r="P183" s="45">
        <f t="shared" si="66"/>
        <v>81</v>
      </c>
      <c r="Q183" s="134">
        <f t="shared" si="49"/>
        <v>1343</v>
      </c>
    </row>
    <row r="184" spans="1:18" ht="21" x14ac:dyDescent="0.35">
      <c r="A184" s="290">
        <v>60</v>
      </c>
      <c r="B184" s="48" t="s">
        <v>9</v>
      </c>
      <c r="C184" s="41">
        <v>69</v>
      </c>
      <c r="D184" s="41">
        <v>37</v>
      </c>
      <c r="E184" s="41">
        <v>17</v>
      </c>
      <c r="F184" s="41">
        <v>66</v>
      </c>
      <c r="G184" s="41">
        <v>47</v>
      </c>
      <c r="H184" s="41">
        <v>57</v>
      </c>
      <c r="I184" s="41">
        <v>40</v>
      </c>
      <c r="J184" s="41">
        <v>70</v>
      </c>
      <c r="K184" s="41">
        <v>38</v>
      </c>
      <c r="L184" s="41">
        <v>49</v>
      </c>
      <c r="M184" s="41">
        <v>70</v>
      </c>
      <c r="N184" s="41">
        <v>41</v>
      </c>
      <c r="O184" s="46">
        <v>45</v>
      </c>
      <c r="P184" s="46">
        <v>40</v>
      </c>
      <c r="Q184" s="133">
        <f t="shared" si="49"/>
        <v>686</v>
      </c>
      <c r="R184" s="176"/>
    </row>
    <row r="185" spans="1:18" ht="21" x14ac:dyDescent="0.35">
      <c r="A185" s="291"/>
      <c r="B185" s="48" t="s">
        <v>10</v>
      </c>
      <c r="C185" s="40">
        <v>56</v>
      </c>
      <c r="D185" s="40">
        <v>30</v>
      </c>
      <c r="E185" s="40">
        <v>16</v>
      </c>
      <c r="F185" s="40">
        <v>55</v>
      </c>
      <c r="G185" s="40">
        <v>83</v>
      </c>
      <c r="H185" s="40">
        <v>46</v>
      </c>
      <c r="I185" s="40">
        <v>30</v>
      </c>
      <c r="J185" s="40">
        <v>70</v>
      </c>
      <c r="K185" s="40">
        <v>46</v>
      </c>
      <c r="L185" s="40">
        <v>53</v>
      </c>
      <c r="M185" s="40">
        <v>79</v>
      </c>
      <c r="N185" s="40">
        <v>42</v>
      </c>
      <c r="O185" s="46">
        <v>68</v>
      </c>
      <c r="P185" s="46">
        <v>34</v>
      </c>
      <c r="Q185" s="133">
        <f t="shared" si="49"/>
        <v>708</v>
      </c>
      <c r="R185" s="176"/>
    </row>
    <row r="186" spans="1:18" ht="21" x14ac:dyDescent="0.35">
      <c r="A186" s="292"/>
      <c r="B186" s="50" t="s">
        <v>11</v>
      </c>
      <c r="C186" s="45">
        <f>SUM(C184:C185)</f>
        <v>125</v>
      </c>
      <c r="D186" s="45">
        <f t="shared" ref="D186:P186" si="67">SUM(D184:D185)</f>
        <v>67</v>
      </c>
      <c r="E186" s="45">
        <f t="shared" si="67"/>
        <v>33</v>
      </c>
      <c r="F186" s="45">
        <f t="shared" si="67"/>
        <v>121</v>
      </c>
      <c r="G186" s="45">
        <f t="shared" si="67"/>
        <v>130</v>
      </c>
      <c r="H186" s="45">
        <f t="shared" si="67"/>
        <v>103</v>
      </c>
      <c r="I186" s="45">
        <f t="shared" si="67"/>
        <v>70</v>
      </c>
      <c r="J186" s="45">
        <f t="shared" si="67"/>
        <v>140</v>
      </c>
      <c r="K186" s="45">
        <f t="shared" si="67"/>
        <v>84</v>
      </c>
      <c r="L186" s="45">
        <f t="shared" si="67"/>
        <v>102</v>
      </c>
      <c r="M186" s="45">
        <f t="shared" si="67"/>
        <v>149</v>
      </c>
      <c r="N186" s="45">
        <f t="shared" si="67"/>
        <v>83</v>
      </c>
      <c r="O186" s="45">
        <f t="shared" si="67"/>
        <v>113</v>
      </c>
      <c r="P186" s="45">
        <f t="shared" si="67"/>
        <v>74</v>
      </c>
      <c r="Q186" s="134">
        <f t="shared" si="49"/>
        <v>1394</v>
      </c>
    </row>
    <row r="187" spans="1:18" ht="21" x14ac:dyDescent="0.35">
      <c r="A187" s="290">
        <v>61</v>
      </c>
      <c r="B187" s="48" t="s">
        <v>9</v>
      </c>
      <c r="C187" s="41">
        <v>56</v>
      </c>
      <c r="D187" s="41">
        <v>29</v>
      </c>
      <c r="E187" s="41">
        <v>20</v>
      </c>
      <c r="F187" s="41">
        <v>62</v>
      </c>
      <c r="G187" s="41">
        <v>58</v>
      </c>
      <c r="H187" s="41">
        <v>50</v>
      </c>
      <c r="I187" s="41">
        <v>29</v>
      </c>
      <c r="J187" s="41">
        <v>55</v>
      </c>
      <c r="K187" s="41">
        <v>49</v>
      </c>
      <c r="L187" s="41">
        <v>53</v>
      </c>
      <c r="M187" s="41">
        <v>66</v>
      </c>
      <c r="N187" s="41">
        <v>41</v>
      </c>
      <c r="O187" s="46">
        <v>48</v>
      </c>
      <c r="P187" s="46">
        <v>36</v>
      </c>
      <c r="Q187" s="133">
        <f t="shared" si="49"/>
        <v>652</v>
      </c>
      <c r="R187" s="176"/>
    </row>
    <row r="188" spans="1:18" ht="21" x14ac:dyDescent="0.35">
      <c r="A188" s="291"/>
      <c r="B188" s="48" t="s">
        <v>10</v>
      </c>
      <c r="C188" s="40">
        <v>61</v>
      </c>
      <c r="D188" s="40">
        <v>41</v>
      </c>
      <c r="E188" s="40">
        <v>19</v>
      </c>
      <c r="F188" s="40">
        <v>61</v>
      </c>
      <c r="G188" s="40">
        <v>63</v>
      </c>
      <c r="H188" s="40">
        <v>49</v>
      </c>
      <c r="I188" s="40">
        <v>42</v>
      </c>
      <c r="J188" s="40">
        <v>64</v>
      </c>
      <c r="K188" s="40">
        <v>27</v>
      </c>
      <c r="L188" s="40">
        <v>49</v>
      </c>
      <c r="M188" s="40">
        <v>60</v>
      </c>
      <c r="N188" s="40">
        <v>33</v>
      </c>
      <c r="O188" s="46">
        <v>56</v>
      </c>
      <c r="P188" s="46">
        <v>39</v>
      </c>
      <c r="Q188" s="133">
        <f t="shared" si="49"/>
        <v>664</v>
      </c>
      <c r="R188" s="176"/>
    </row>
    <row r="189" spans="1:18" ht="21" x14ac:dyDescent="0.35">
      <c r="A189" s="292"/>
      <c r="B189" s="50" t="s">
        <v>11</v>
      </c>
      <c r="C189" s="45">
        <f>SUM(C187:C188)</f>
        <v>117</v>
      </c>
      <c r="D189" s="45">
        <f t="shared" ref="D189:P189" si="68">SUM(D187:D188)</f>
        <v>70</v>
      </c>
      <c r="E189" s="45">
        <f t="shared" si="68"/>
        <v>39</v>
      </c>
      <c r="F189" s="45">
        <f t="shared" si="68"/>
        <v>123</v>
      </c>
      <c r="G189" s="45">
        <f t="shared" si="68"/>
        <v>121</v>
      </c>
      <c r="H189" s="45">
        <f t="shared" si="68"/>
        <v>99</v>
      </c>
      <c r="I189" s="45">
        <f t="shared" si="68"/>
        <v>71</v>
      </c>
      <c r="J189" s="45">
        <f t="shared" si="68"/>
        <v>119</v>
      </c>
      <c r="K189" s="45">
        <f t="shared" si="68"/>
        <v>76</v>
      </c>
      <c r="L189" s="45">
        <f t="shared" si="68"/>
        <v>102</v>
      </c>
      <c r="M189" s="45">
        <f t="shared" si="68"/>
        <v>126</v>
      </c>
      <c r="N189" s="45">
        <f t="shared" si="68"/>
        <v>74</v>
      </c>
      <c r="O189" s="45">
        <f t="shared" si="68"/>
        <v>104</v>
      </c>
      <c r="P189" s="45">
        <f t="shared" si="68"/>
        <v>75</v>
      </c>
      <c r="Q189" s="134">
        <f t="shared" si="49"/>
        <v>1316</v>
      </c>
    </row>
    <row r="190" spans="1:18" ht="21" x14ac:dyDescent="0.35">
      <c r="A190" s="290">
        <v>62</v>
      </c>
      <c r="B190" s="48" t="s">
        <v>9</v>
      </c>
      <c r="C190" s="41">
        <v>38</v>
      </c>
      <c r="D190" s="41">
        <v>44</v>
      </c>
      <c r="E190" s="41">
        <v>18</v>
      </c>
      <c r="F190" s="41">
        <v>45</v>
      </c>
      <c r="G190" s="41">
        <v>52</v>
      </c>
      <c r="H190" s="41">
        <v>34</v>
      </c>
      <c r="I190" s="41">
        <v>34</v>
      </c>
      <c r="J190" s="41">
        <v>72</v>
      </c>
      <c r="K190" s="41">
        <v>32</v>
      </c>
      <c r="L190" s="41">
        <v>33</v>
      </c>
      <c r="M190" s="41">
        <v>39</v>
      </c>
      <c r="N190" s="41">
        <v>41</v>
      </c>
      <c r="O190" s="46">
        <v>50</v>
      </c>
      <c r="P190" s="46">
        <v>29</v>
      </c>
      <c r="Q190" s="133">
        <f t="shared" si="49"/>
        <v>561</v>
      </c>
      <c r="R190" s="176"/>
    </row>
    <row r="191" spans="1:18" ht="21" x14ac:dyDescent="0.35">
      <c r="A191" s="291"/>
      <c r="B191" s="48" t="s">
        <v>10</v>
      </c>
      <c r="C191" s="40">
        <v>32</v>
      </c>
      <c r="D191" s="40">
        <v>37</v>
      </c>
      <c r="E191" s="40">
        <v>13</v>
      </c>
      <c r="F191" s="40">
        <v>45</v>
      </c>
      <c r="G191" s="40">
        <v>45</v>
      </c>
      <c r="H191" s="40">
        <v>32</v>
      </c>
      <c r="I191" s="40">
        <v>36</v>
      </c>
      <c r="J191" s="40">
        <v>60</v>
      </c>
      <c r="K191" s="40">
        <v>29</v>
      </c>
      <c r="L191" s="40">
        <v>59</v>
      </c>
      <c r="M191" s="40">
        <v>54</v>
      </c>
      <c r="N191" s="40">
        <v>32</v>
      </c>
      <c r="O191" s="46">
        <v>53</v>
      </c>
      <c r="P191" s="46">
        <v>30</v>
      </c>
      <c r="Q191" s="133">
        <f t="shared" si="49"/>
        <v>557</v>
      </c>
      <c r="R191" s="176"/>
    </row>
    <row r="192" spans="1:18" ht="21" x14ac:dyDescent="0.35">
      <c r="A192" s="292"/>
      <c r="B192" s="50" t="s">
        <v>11</v>
      </c>
      <c r="C192" s="45">
        <f>SUM(C190:C191)</f>
        <v>70</v>
      </c>
      <c r="D192" s="45">
        <f t="shared" ref="D192:P192" si="69">SUM(D190:D191)</f>
        <v>81</v>
      </c>
      <c r="E192" s="45">
        <f t="shared" si="69"/>
        <v>31</v>
      </c>
      <c r="F192" s="45">
        <f t="shared" si="69"/>
        <v>90</v>
      </c>
      <c r="G192" s="45">
        <f t="shared" si="69"/>
        <v>97</v>
      </c>
      <c r="H192" s="45">
        <f t="shared" si="69"/>
        <v>66</v>
      </c>
      <c r="I192" s="45">
        <f t="shared" si="69"/>
        <v>70</v>
      </c>
      <c r="J192" s="45">
        <f t="shared" si="69"/>
        <v>132</v>
      </c>
      <c r="K192" s="45">
        <f t="shared" si="69"/>
        <v>61</v>
      </c>
      <c r="L192" s="45">
        <f t="shared" si="69"/>
        <v>92</v>
      </c>
      <c r="M192" s="45">
        <f t="shared" si="69"/>
        <v>93</v>
      </c>
      <c r="N192" s="45">
        <f t="shared" si="69"/>
        <v>73</v>
      </c>
      <c r="O192" s="45">
        <f t="shared" si="69"/>
        <v>103</v>
      </c>
      <c r="P192" s="45">
        <f t="shared" si="69"/>
        <v>59</v>
      </c>
      <c r="Q192" s="134">
        <f t="shared" si="49"/>
        <v>1118</v>
      </c>
    </row>
    <row r="193" spans="1:18" ht="21" x14ac:dyDescent="0.35">
      <c r="A193" s="290">
        <v>63</v>
      </c>
      <c r="B193" s="48" t="s">
        <v>9</v>
      </c>
      <c r="C193" s="41">
        <v>45</v>
      </c>
      <c r="D193" s="41">
        <v>32</v>
      </c>
      <c r="E193" s="41">
        <v>16</v>
      </c>
      <c r="F193" s="41">
        <v>36</v>
      </c>
      <c r="G193" s="41">
        <v>43</v>
      </c>
      <c r="H193" s="41">
        <v>26</v>
      </c>
      <c r="I193" s="41">
        <v>29</v>
      </c>
      <c r="J193" s="41">
        <v>41</v>
      </c>
      <c r="K193" s="41">
        <v>29</v>
      </c>
      <c r="L193" s="41">
        <v>51</v>
      </c>
      <c r="M193" s="41">
        <v>37</v>
      </c>
      <c r="N193" s="41">
        <v>36</v>
      </c>
      <c r="O193" s="46">
        <v>30</v>
      </c>
      <c r="P193" s="46">
        <v>30</v>
      </c>
      <c r="Q193" s="133">
        <f t="shared" si="49"/>
        <v>481</v>
      </c>
      <c r="R193" s="176"/>
    </row>
    <row r="194" spans="1:18" ht="21" x14ac:dyDescent="0.35">
      <c r="A194" s="291"/>
      <c r="B194" s="48" t="s">
        <v>10</v>
      </c>
      <c r="C194" s="40">
        <v>36</v>
      </c>
      <c r="D194" s="40">
        <v>28</v>
      </c>
      <c r="E194" s="40">
        <v>12</v>
      </c>
      <c r="F194" s="40">
        <v>52</v>
      </c>
      <c r="G194" s="40">
        <v>53</v>
      </c>
      <c r="H194" s="40">
        <v>32</v>
      </c>
      <c r="I194" s="40">
        <v>40</v>
      </c>
      <c r="J194" s="40">
        <v>55</v>
      </c>
      <c r="K194" s="40">
        <v>43</v>
      </c>
      <c r="L194" s="40">
        <v>34</v>
      </c>
      <c r="M194" s="40">
        <v>58</v>
      </c>
      <c r="N194" s="40">
        <v>38</v>
      </c>
      <c r="O194" s="46">
        <v>46</v>
      </c>
      <c r="P194" s="46">
        <v>30</v>
      </c>
      <c r="Q194" s="133">
        <f t="shared" si="49"/>
        <v>557</v>
      </c>
      <c r="R194" s="176"/>
    </row>
    <row r="195" spans="1:18" ht="21" x14ac:dyDescent="0.35">
      <c r="A195" s="292"/>
      <c r="B195" s="50" t="s">
        <v>11</v>
      </c>
      <c r="C195" s="45">
        <f>SUM(C193:C194)</f>
        <v>81</v>
      </c>
      <c r="D195" s="45">
        <f t="shared" ref="D195:P195" si="70">SUM(D193:D194)</f>
        <v>60</v>
      </c>
      <c r="E195" s="45">
        <f t="shared" si="70"/>
        <v>28</v>
      </c>
      <c r="F195" s="45">
        <f t="shared" si="70"/>
        <v>88</v>
      </c>
      <c r="G195" s="45">
        <f t="shared" si="70"/>
        <v>96</v>
      </c>
      <c r="H195" s="45">
        <f t="shared" si="70"/>
        <v>58</v>
      </c>
      <c r="I195" s="45">
        <f t="shared" si="70"/>
        <v>69</v>
      </c>
      <c r="J195" s="45">
        <f t="shared" si="70"/>
        <v>96</v>
      </c>
      <c r="K195" s="45">
        <f t="shared" si="70"/>
        <v>72</v>
      </c>
      <c r="L195" s="45">
        <f t="shared" si="70"/>
        <v>85</v>
      </c>
      <c r="M195" s="45">
        <f t="shared" si="70"/>
        <v>95</v>
      </c>
      <c r="N195" s="45">
        <f t="shared" si="70"/>
        <v>74</v>
      </c>
      <c r="O195" s="45">
        <f t="shared" si="70"/>
        <v>76</v>
      </c>
      <c r="P195" s="45">
        <f t="shared" si="70"/>
        <v>60</v>
      </c>
      <c r="Q195" s="134">
        <f t="shared" si="49"/>
        <v>1038</v>
      </c>
    </row>
    <row r="196" spans="1:18" ht="21" x14ac:dyDescent="0.35">
      <c r="A196" s="290">
        <v>64</v>
      </c>
      <c r="B196" s="48" t="s">
        <v>9</v>
      </c>
      <c r="C196" s="41">
        <v>37</v>
      </c>
      <c r="D196" s="41">
        <v>33</v>
      </c>
      <c r="E196" s="41">
        <v>16</v>
      </c>
      <c r="F196" s="41">
        <v>54</v>
      </c>
      <c r="G196" s="41">
        <v>43</v>
      </c>
      <c r="H196" s="41">
        <v>20</v>
      </c>
      <c r="I196" s="41">
        <v>34</v>
      </c>
      <c r="J196" s="41">
        <v>53</v>
      </c>
      <c r="K196" s="41">
        <v>30</v>
      </c>
      <c r="L196" s="41">
        <v>40</v>
      </c>
      <c r="M196" s="41">
        <v>38</v>
      </c>
      <c r="N196" s="41">
        <v>30</v>
      </c>
      <c r="O196" s="46">
        <v>45</v>
      </c>
      <c r="P196" s="46">
        <v>22</v>
      </c>
      <c r="Q196" s="133">
        <f t="shared" ref="Q196:Q259" si="71">SUM(C196:P196)</f>
        <v>495</v>
      </c>
      <c r="R196" s="176"/>
    </row>
    <row r="197" spans="1:18" ht="21" x14ac:dyDescent="0.35">
      <c r="A197" s="291"/>
      <c r="B197" s="48" t="s">
        <v>10</v>
      </c>
      <c r="C197" s="40">
        <v>45</v>
      </c>
      <c r="D197" s="40">
        <v>31</v>
      </c>
      <c r="E197" s="40">
        <v>28</v>
      </c>
      <c r="F197" s="40">
        <v>49</v>
      </c>
      <c r="G197" s="40">
        <v>50</v>
      </c>
      <c r="H197" s="40">
        <v>43</v>
      </c>
      <c r="I197" s="40">
        <v>36</v>
      </c>
      <c r="J197" s="40">
        <v>70</v>
      </c>
      <c r="K197" s="40">
        <v>39</v>
      </c>
      <c r="L197" s="40">
        <v>45</v>
      </c>
      <c r="M197" s="40">
        <v>57</v>
      </c>
      <c r="N197" s="40">
        <v>35</v>
      </c>
      <c r="O197" s="46">
        <v>52</v>
      </c>
      <c r="P197" s="46">
        <v>34</v>
      </c>
      <c r="Q197" s="133">
        <f t="shared" si="71"/>
        <v>614</v>
      </c>
      <c r="R197" s="176"/>
    </row>
    <row r="198" spans="1:18" ht="21" x14ac:dyDescent="0.35">
      <c r="A198" s="292"/>
      <c r="B198" s="50" t="s">
        <v>11</v>
      </c>
      <c r="C198" s="45">
        <f>SUM(C196:C197)</f>
        <v>82</v>
      </c>
      <c r="D198" s="45">
        <f t="shared" ref="D198:P198" si="72">SUM(D196:D197)</f>
        <v>64</v>
      </c>
      <c r="E198" s="45">
        <f t="shared" si="72"/>
        <v>44</v>
      </c>
      <c r="F198" s="45">
        <f t="shared" si="72"/>
        <v>103</v>
      </c>
      <c r="G198" s="45">
        <f t="shared" si="72"/>
        <v>93</v>
      </c>
      <c r="H198" s="45">
        <f t="shared" si="72"/>
        <v>63</v>
      </c>
      <c r="I198" s="45">
        <f t="shared" si="72"/>
        <v>70</v>
      </c>
      <c r="J198" s="45">
        <f t="shared" si="72"/>
        <v>123</v>
      </c>
      <c r="K198" s="45">
        <f t="shared" si="72"/>
        <v>69</v>
      </c>
      <c r="L198" s="45">
        <f t="shared" si="72"/>
        <v>85</v>
      </c>
      <c r="M198" s="45">
        <f t="shared" si="72"/>
        <v>95</v>
      </c>
      <c r="N198" s="45">
        <f t="shared" si="72"/>
        <v>65</v>
      </c>
      <c r="O198" s="45">
        <f t="shared" si="72"/>
        <v>97</v>
      </c>
      <c r="P198" s="45">
        <f t="shared" si="72"/>
        <v>56</v>
      </c>
      <c r="Q198" s="134">
        <f t="shared" si="71"/>
        <v>1109</v>
      </c>
    </row>
    <row r="199" spans="1:18" ht="21" x14ac:dyDescent="0.35">
      <c r="A199" s="290">
        <v>65</v>
      </c>
      <c r="B199" s="48" t="s">
        <v>9</v>
      </c>
      <c r="C199" s="41">
        <v>29</v>
      </c>
      <c r="D199" s="41">
        <v>28</v>
      </c>
      <c r="E199" s="41">
        <v>15</v>
      </c>
      <c r="F199" s="41">
        <v>36</v>
      </c>
      <c r="G199" s="41">
        <v>27</v>
      </c>
      <c r="H199" s="41">
        <v>36</v>
      </c>
      <c r="I199" s="41">
        <v>24</v>
      </c>
      <c r="J199" s="41">
        <v>43</v>
      </c>
      <c r="K199" s="41">
        <v>25</v>
      </c>
      <c r="L199" s="41">
        <v>43</v>
      </c>
      <c r="M199" s="41">
        <v>55</v>
      </c>
      <c r="N199" s="41">
        <v>21</v>
      </c>
      <c r="O199" s="46">
        <v>27</v>
      </c>
      <c r="P199" s="46">
        <v>27</v>
      </c>
      <c r="Q199" s="133">
        <f t="shared" si="71"/>
        <v>436</v>
      </c>
      <c r="R199" s="176"/>
    </row>
    <row r="200" spans="1:18" ht="21" x14ac:dyDescent="0.35">
      <c r="A200" s="291"/>
      <c r="B200" s="48" t="s">
        <v>10</v>
      </c>
      <c r="C200" s="40">
        <v>35</v>
      </c>
      <c r="D200" s="40">
        <v>26</v>
      </c>
      <c r="E200" s="40">
        <v>14</v>
      </c>
      <c r="F200" s="40">
        <v>45</v>
      </c>
      <c r="G200" s="40">
        <v>41</v>
      </c>
      <c r="H200" s="40">
        <v>26</v>
      </c>
      <c r="I200" s="40">
        <v>25</v>
      </c>
      <c r="J200" s="40">
        <v>56</v>
      </c>
      <c r="K200" s="40">
        <v>24</v>
      </c>
      <c r="L200" s="40">
        <v>41</v>
      </c>
      <c r="M200" s="40">
        <v>37</v>
      </c>
      <c r="N200" s="40">
        <v>28</v>
      </c>
      <c r="O200" s="46">
        <v>41</v>
      </c>
      <c r="P200" s="46">
        <v>28</v>
      </c>
      <c r="Q200" s="133">
        <f t="shared" si="71"/>
        <v>467</v>
      </c>
      <c r="R200" s="176"/>
    </row>
    <row r="201" spans="1:18" ht="21" x14ac:dyDescent="0.35">
      <c r="A201" s="292"/>
      <c r="B201" s="50" t="s">
        <v>11</v>
      </c>
      <c r="C201" s="45">
        <f>SUM(C199:C200)</f>
        <v>64</v>
      </c>
      <c r="D201" s="45">
        <f t="shared" ref="D201:P201" si="73">SUM(D199:D200)</f>
        <v>54</v>
      </c>
      <c r="E201" s="45">
        <f t="shared" si="73"/>
        <v>29</v>
      </c>
      <c r="F201" s="45">
        <f t="shared" si="73"/>
        <v>81</v>
      </c>
      <c r="G201" s="45">
        <f t="shared" si="73"/>
        <v>68</v>
      </c>
      <c r="H201" s="45">
        <f t="shared" si="73"/>
        <v>62</v>
      </c>
      <c r="I201" s="45">
        <f t="shared" si="73"/>
        <v>49</v>
      </c>
      <c r="J201" s="45">
        <f t="shared" si="73"/>
        <v>99</v>
      </c>
      <c r="K201" s="45">
        <f t="shared" si="73"/>
        <v>49</v>
      </c>
      <c r="L201" s="45">
        <f t="shared" si="73"/>
        <v>84</v>
      </c>
      <c r="M201" s="45">
        <f t="shared" si="73"/>
        <v>92</v>
      </c>
      <c r="N201" s="45">
        <f t="shared" si="73"/>
        <v>49</v>
      </c>
      <c r="O201" s="45">
        <f t="shared" si="73"/>
        <v>68</v>
      </c>
      <c r="P201" s="45">
        <f t="shared" si="73"/>
        <v>55</v>
      </c>
      <c r="Q201" s="134">
        <f t="shared" si="71"/>
        <v>903</v>
      </c>
    </row>
    <row r="202" spans="1:18" ht="21" x14ac:dyDescent="0.35">
      <c r="A202" s="290">
        <v>66</v>
      </c>
      <c r="B202" s="48" t="s">
        <v>9</v>
      </c>
      <c r="C202" s="41">
        <v>32</v>
      </c>
      <c r="D202" s="41">
        <v>22</v>
      </c>
      <c r="E202" s="41">
        <v>12</v>
      </c>
      <c r="F202" s="41">
        <v>29</v>
      </c>
      <c r="G202" s="41">
        <v>40</v>
      </c>
      <c r="H202" s="41">
        <v>27</v>
      </c>
      <c r="I202" s="41">
        <v>27</v>
      </c>
      <c r="J202" s="41">
        <v>44</v>
      </c>
      <c r="K202" s="41">
        <v>20</v>
      </c>
      <c r="L202" s="41">
        <v>33</v>
      </c>
      <c r="M202" s="41">
        <v>29</v>
      </c>
      <c r="N202" s="41">
        <v>23</v>
      </c>
      <c r="O202" s="46">
        <v>29</v>
      </c>
      <c r="P202" s="46">
        <v>25</v>
      </c>
      <c r="Q202" s="133">
        <f t="shared" si="71"/>
        <v>392</v>
      </c>
      <c r="R202" s="176"/>
    </row>
    <row r="203" spans="1:18" ht="21" x14ac:dyDescent="0.35">
      <c r="A203" s="291"/>
      <c r="B203" s="48" t="s">
        <v>10</v>
      </c>
      <c r="C203" s="40">
        <v>23</v>
      </c>
      <c r="D203" s="40">
        <v>34</v>
      </c>
      <c r="E203" s="40">
        <v>16</v>
      </c>
      <c r="F203" s="40">
        <v>37</v>
      </c>
      <c r="G203" s="40">
        <v>48</v>
      </c>
      <c r="H203" s="40">
        <v>35</v>
      </c>
      <c r="I203" s="40">
        <v>19</v>
      </c>
      <c r="J203" s="40">
        <v>41</v>
      </c>
      <c r="K203" s="40">
        <v>30</v>
      </c>
      <c r="L203" s="40">
        <v>34</v>
      </c>
      <c r="M203" s="40">
        <v>40</v>
      </c>
      <c r="N203" s="40">
        <v>25</v>
      </c>
      <c r="O203" s="46">
        <v>42</v>
      </c>
      <c r="P203" s="46">
        <v>19</v>
      </c>
      <c r="Q203" s="133">
        <f t="shared" si="71"/>
        <v>443</v>
      </c>
      <c r="R203" s="176"/>
    </row>
    <row r="204" spans="1:18" ht="21" x14ac:dyDescent="0.35">
      <c r="A204" s="292"/>
      <c r="B204" s="50" t="s">
        <v>11</v>
      </c>
      <c r="C204" s="45">
        <f>SUM(C202:C203)</f>
        <v>55</v>
      </c>
      <c r="D204" s="45">
        <f t="shared" ref="D204:P204" si="74">SUM(D202:D203)</f>
        <v>56</v>
      </c>
      <c r="E204" s="45">
        <f t="shared" si="74"/>
        <v>28</v>
      </c>
      <c r="F204" s="45">
        <f t="shared" si="74"/>
        <v>66</v>
      </c>
      <c r="G204" s="45">
        <f t="shared" si="74"/>
        <v>88</v>
      </c>
      <c r="H204" s="45">
        <f t="shared" si="74"/>
        <v>62</v>
      </c>
      <c r="I204" s="45">
        <f t="shared" si="74"/>
        <v>46</v>
      </c>
      <c r="J204" s="45">
        <f t="shared" si="74"/>
        <v>85</v>
      </c>
      <c r="K204" s="45">
        <f t="shared" si="74"/>
        <v>50</v>
      </c>
      <c r="L204" s="45">
        <f t="shared" si="74"/>
        <v>67</v>
      </c>
      <c r="M204" s="45">
        <f t="shared" si="74"/>
        <v>69</v>
      </c>
      <c r="N204" s="45">
        <f t="shared" si="74"/>
        <v>48</v>
      </c>
      <c r="O204" s="45">
        <f t="shared" si="74"/>
        <v>71</v>
      </c>
      <c r="P204" s="45">
        <f t="shared" si="74"/>
        <v>44</v>
      </c>
      <c r="Q204" s="134">
        <f t="shared" si="71"/>
        <v>835</v>
      </c>
    </row>
    <row r="205" spans="1:18" ht="21" x14ac:dyDescent="0.35">
      <c r="A205" s="290">
        <v>67</v>
      </c>
      <c r="B205" s="48" t="s">
        <v>9</v>
      </c>
      <c r="C205" s="41">
        <v>25</v>
      </c>
      <c r="D205" s="41">
        <v>23</v>
      </c>
      <c r="E205" s="41">
        <v>3</v>
      </c>
      <c r="F205" s="41">
        <v>34</v>
      </c>
      <c r="G205" s="41">
        <v>40</v>
      </c>
      <c r="H205" s="41">
        <v>23</v>
      </c>
      <c r="I205" s="41">
        <v>22</v>
      </c>
      <c r="J205" s="41">
        <v>32</v>
      </c>
      <c r="K205" s="41">
        <v>23</v>
      </c>
      <c r="L205" s="41">
        <v>33</v>
      </c>
      <c r="M205" s="41">
        <v>41</v>
      </c>
      <c r="N205" s="41">
        <v>21</v>
      </c>
      <c r="O205" s="46">
        <v>31</v>
      </c>
      <c r="P205" s="46">
        <v>16</v>
      </c>
      <c r="Q205" s="133">
        <f t="shared" si="71"/>
        <v>367</v>
      </c>
      <c r="R205" s="176"/>
    </row>
    <row r="206" spans="1:18" ht="21" x14ac:dyDescent="0.35">
      <c r="A206" s="291"/>
      <c r="B206" s="48" t="s">
        <v>10</v>
      </c>
      <c r="C206" s="40">
        <v>17</v>
      </c>
      <c r="D206" s="40">
        <v>30</v>
      </c>
      <c r="E206" s="40">
        <v>10</v>
      </c>
      <c r="F206" s="40">
        <v>34</v>
      </c>
      <c r="G206" s="40">
        <v>39</v>
      </c>
      <c r="H206" s="40">
        <v>32</v>
      </c>
      <c r="I206" s="40">
        <v>22</v>
      </c>
      <c r="J206" s="40">
        <v>48</v>
      </c>
      <c r="K206" s="40">
        <v>28</v>
      </c>
      <c r="L206" s="40">
        <v>32</v>
      </c>
      <c r="M206" s="40">
        <v>48</v>
      </c>
      <c r="N206" s="40">
        <v>23</v>
      </c>
      <c r="O206" s="46">
        <v>38</v>
      </c>
      <c r="P206" s="46">
        <v>30</v>
      </c>
      <c r="Q206" s="133">
        <f t="shared" si="71"/>
        <v>431</v>
      </c>
      <c r="R206" s="176"/>
    </row>
    <row r="207" spans="1:18" ht="21" x14ac:dyDescent="0.35">
      <c r="A207" s="292"/>
      <c r="B207" s="50" t="s">
        <v>11</v>
      </c>
      <c r="C207" s="45">
        <f>SUM(C205:C206)</f>
        <v>42</v>
      </c>
      <c r="D207" s="45">
        <f t="shared" ref="D207:P207" si="75">SUM(D205:D206)</f>
        <v>53</v>
      </c>
      <c r="E207" s="45">
        <f t="shared" si="75"/>
        <v>13</v>
      </c>
      <c r="F207" s="45">
        <f t="shared" si="75"/>
        <v>68</v>
      </c>
      <c r="G207" s="45">
        <f t="shared" si="75"/>
        <v>79</v>
      </c>
      <c r="H207" s="45">
        <f t="shared" si="75"/>
        <v>55</v>
      </c>
      <c r="I207" s="45">
        <f t="shared" si="75"/>
        <v>44</v>
      </c>
      <c r="J207" s="45">
        <f t="shared" si="75"/>
        <v>80</v>
      </c>
      <c r="K207" s="45">
        <f t="shared" si="75"/>
        <v>51</v>
      </c>
      <c r="L207" s="45">
        <f t="shared" si="75"/>
        <v>65</v>
      </c>
      <c r="M207" s="45">
        <f t="shared" si="75"/>
        <v>89</v>
      </c>
      <c r="N207" s="45">
        <f t="shared" si="75"/>
        <v>44</v>
      </c>
      <c r="O207" s="45">
        <f t="shared" si="75"/>
        <v>69</v>
      </c>
      <c r="P207" s="45">
        <f t="shared" si="75"/>
        <v>46</v>
      </c>
      <c r="Q207" s="134">
        <f t="shared" si="71"/>
        <v>798</v>
      </c>
    </row>
    <row r="208" spans="1:18" ht="21" x14ac:dyDescent="0.35">
      <c r="A208" s="290">
        <v>68</v>
      </c>
      <c r="B208" s="48" t="s">
        <v>9</v>
      </c>
      <c r="C208" s="41">
        <v>26</v>
      </c>
      <c r="D208" s="41">
        <v>22</v>
      </c>
      <c r="E208" s="41">
        <v>12</v>
      </c>
      <c r="F208" s="41">
        <v>26</v>
      </c>
      <c r="G208" s="41">
        <v>32</v>
      </c>
      <c r="H208" s="41">
        <v>25</v>
      </c>
      <c r="I208" s="41">
        <v>18</v>
      </c>
      <c r="J208" s="41">
        <v>41</v>
      </c>
      <c r="K208" s="41">
        <v>26</v>
      </c>
      <c r="L208" s="41">
        <v>20</v>
      </c>
      <c r="M208" s="41">
        <v>43</v>
      </c>
      <c r="N208" s="41">
        <v>25</v>
      </c>
      <c r="O208" s="46">
        <v>33</v>
      </c>
      <c r="P208" s="46">
        <v>32</v>
      </c>
      <c r="Q208" s="133">
        <f t="shared" si="71"/>
        <v>381</v>
      </c>
      <c r="R208" s="176"/>
    </row>
    <row r="209" spans="1:18" ht="21" x14ac:dyDescent="0.35">
      <c r="A209" s="291"/>
      <c r="B209" s="48" t="s">
        <v>10</v>
      </c>
      <c r="C209" s="40">
        <v>31</v>
      </c>
      <c r="D209" s="40">
        <v>23</v>
      </c>
      <c r="E209" s="40">
        <v>9</v>
      </c>
      <c r="F209" s="40">
        <v>34</v>
      </c>
      <c r="G209" s="40">
        <v>24</v>
      </c>
      <c r="H209" s="40">
        <v>31</v>
      </c>
      <c r="I209" s="40">
        <v>24</v>
      </c>
      <c r="J209" s="40">
        <v>41</v>
      </c>
      <c r="K209" s="40">
        <v>28</v>
      </c>
      <c r="L209" s="40">
        <v>37</v>
      </c>
      <c r="M209" s="40">
        <v>32</v>
      </c>
      <c r="N209" s="40">
        <v>19</v>
      </c>
      <c r="O209" s="46">
        <v>37</v>
      </c>
      <c r="P209" s="46">
        <v>27</v>
      </c>
      <c r="Q209" s="133">
        <f t="shared" si="71"/>
        <v>397</v>
      </c>
      <c r="R209" s="176"/>
    </row>
    <row r="210" spans="1:18" ht="21" x14ac:dyDescent="0.35">
      <c r="A210" s="292"/>
      <c r="B210" s="50" t="s">
        <v>11</v>
      </c>
      <c r="C210" s="45">
        <f>SUM(C208:C209)</f>
        <v>57</v>
      </c>
      <c r="D210" s="45">
        <f t="shared" ref="D210:P210" si="76">SUM(D208:D209)</f>
        <v>45</v>
      </c>
      <c r="E210" s="45">
        <f t="shared" si="76"/>
        <v>21</v>
      </c>
      <c r="F210" s="45">
        <f t="shared" si="76"/>
        <v>60</v>
      </c>
      <c r="G210" s="45">
        <f t="shared" si="76"/>
        <v>56</v>
      </c>
      <c r="H210" s="45">
        <f t="shared" si="76"/>
        <v>56</v>
      </c>
      <c r="I210" s="45">
        <f t="shared" si="76"/>
        <v>42</v>
      </c>
      <c r="J210" s="45">
        <f t="shared" si="76"/>
        <v>82</v>
      </c>
      <c r="K210" s="45">
        <f t="shared" si="76"/>
        <v>54</v>
      </c>
      <c r="L210" s="45">
        <f t="shared" si="76"/>
        <v>57</v>
      </c>
      <c r="M210" s="45">
        <f t="shared" si="76"/>
        <v>75</v>
      </c>
      <c r="N210" s="45">
        <f t="shared" si="76"/>
        <v>44</v>
      </c>
      <c r="O210" s="45">
        <f t="shared" si="76"/>
        <v>70</v>
      </c>
      <c r="P210" s="45">
        <f t="shared" si="76"/>
        <v>59</v>
      </c>
      <c r="Q210" s="134">
        <f t="shared" si="71"/>
        <v>778</v>
      </c>
    </row>
    <row r="211" spans="1:18" ht="21" x14ac:dyDescent="0.35">
      <c r="A211" s="290">
        <v>69</v>
      </c>
      <c r="B211" s="48" t="s">
        <v>9</v>
      </c>
      <c r="C211" s="41">
        <v>22</v>
      </c>
      <c r="D211" s="41">
        <v>23</v>
      </c>
      <c r="E211" s="41">
        <v>10</v>
      </c>
      <c r="F211" s="41">
        <v>36</v>
      </c>
      <c r="G211" s="41">
        <v>28</v>
      </c>
      <c r="H211" s="41">
        <v>22</v>
      </c>
      <c r="I211" s="41">
        <v>15</v>
      </c>
      <c r="J211" s="41">
        <v>33</v>
      </c>
      <c r="K211" s="41">
        <v>30</v>
      </c>
      <c r="L211" s="41">
        <v>29</v>
      </c>
      <c r="M211" s="41">
        <v>31</v>
      </c>
      <c r="N211" s="41">
        <v>19</v>
      </c>
      <c r="O211" s="46">
        <v>28</v>
      </c>
      <c r="P211" s="46">
        <v>22</v>
      </c>
      <c r="Q211" s="133">
        <f t="shared" si="71"/>
        <v>348</v>
      </c>
      <c r="R211" s="176"/>
    </row>
    <row r="212" spans="1:18" ht="21" x14ac:dyDescent="0.35">
      <c r="A212" s="291"/>
      <c r="B212" s="48" t="s">
        <v>10</v>
      </c>
      <c r="C212" s="40">
        <v>24</v>
      </c>
      <c r="D212" s="40">
        <v>28</v>
      </c>
      <c r="E212" s="40">
        <v>13</v>
      </c>
      <c r="F212" s="40">
        <v>31</v>
      </c>
      <c r="G212" s="40">
        <v>30</v>
      </c>
      <c r="H212" s="40">
        <v>25</v>
      </c>
      <c r="I212" s="40">
        <v>25</v>
      </c>
      <c r="J212" s="40">
        <v>41</v>
      </c>
      <c r="K212" s="40">
        <v>28</v>
      </c>
      <c r="L212" s="40">
        <v>39</v>
      </c>
      <c r="M212" s="40">
        <v>44</v>
      </c>
      <c r="N212" s="40">
        <v>21</v>
      </c>
      <c r="O212" s="46">
        <v>38</v>
      </c>
      <c r="P212" s="46">
        <v>25</v>
      </c>
      <c r="Q212" s="133">
        <f t="shared" si="71"/>
        <v>412</v>
      </c>
      <c r="R212" s="176"/>
    </row>
    <row r="213" spans="1:18" ht="21" x14ac:dyDescent="0.35">
      <c r="A213" s="292"/>
      <c r="B213" s="50" t="s">
        <v>11</v>
      </c>
      <c r="C213" s="45">
        <f>SUM(C211:C212)</f>
        <v>46</v>
      </c>
      <c r="D213" s="45">
        <f t="shared" ref="D213:P213" si="77">SUM(D211:D212)</f>
        <v>51</v>
      </c>
      <c r="E213" s="45">
        <f t="shared" si="77"/>
        <v>23</v>
      </c>
      <c r="F213" s="45">
        <f t="shared" si="77"/>
        <v>67</v>
      </c>
      <c r="G213" s="45">
        <f t="shared" si="77"/>
        <v>58</v>
      </c>
      <c r="H213" s="45">
        <f t="shared" si="77"/>
        <v>47</v>
      </c>
      <c r="I213" s="45">
        <f t="shared" si="77"/>
        <v>40</v>
      </c>
      <c r="J213" s="45">
        <f t="shared" si="77"/>
        <v>74</v>
      </c>
      <c r="K213" s="45">
        <f t="shared" si="77"/>
        <v>58</v>
      </c>
      <c r="L213" s="45">
        <f t="shared" si="77"/>
        <v>68</v>
      </c>
      <c r="M213" s="45">
        <f t="shared" si="77"/>
        <v>75</v>
      </c>
      <c r="N213" s="45">
        <f t="shared" si="77"/>
        <v>40</v>
      </c>
      <c r="O213" s="45">
        <f t="shared" si="77"/>
        <v>66</v>
      </c>
      <c r="P213" s="45">
        <f t="shared" si="77"/>
        <v>47</v>
      </c>
      <c r="Q213" s="134">
        <f t="shared" si="71"/>
        <v>760</v>
      </c>
    </row>
    <row r="214" spans="1:18" ht="21" x14ac:dyDescent="0.35">
      <c r="A214" s="290">
        <v>70</v>
      </c>
      <c r="B214" s="48" t="s">
        <v>9</v>
      </c>
      <c r="C214" s="41">
        <v>27</v>
      </c>
      <c r="D214" s="41">
        <v>21</v>
      </c>
      <c r="E214" s="41">
        <v>7</v>
      </c>
      <c r="F214" s="41">
        <v>16</v>
      </c>
      <c r="G214" s="41">
        <v>29</v>
      </c>
      <c r="H214" s="41">
        <v>23</v>
      </c>
      <c r="I214" s="41">
        <v>22</v>
      </c>
      <c r="J214" s="41">
        <v>25</v>
      </c>
      <c r="K214" s="41">
        <v>17</v>
      </c>
      <c r="L214" s="41">
        <v>26</v>
      </c>
      <c r="M214" s="41">
        <v>30</v>
      </c>
      <c r="N214" s="41">
        <v>28</v>
      </c>
      <c r="O214" s="46">
        <v>24</v>
      </c>
      <c r="P214" s="46">
        <v>35</v>
      </c>
      <c r="Q214" s="133">
        <f t="shared" si="71"/>
        <v>330</v>
      </c>
      <c r="R214" s="176"/>
    </row>
    <row r="215" spans="1:18" ht="21" x14ac:dyDescent="0.35">
      <c r="A215" s="291"/>
      <c r="B215" s="48" t="s">
        <v>10</v>
      </c>
      <c r="C215" s="40">
        <v>24</v>
      </c>
      <c r="D215" s="40">
        <v>25</v>
      </c>
      <c r="E215" s="40">
        <v>16</v>
      </c>
      <c r="F215" s="40">
        <v>39</v>
      </c>
      <c r="G215" s="40">
        <v>34</v>
      </c>
      <c r="H215" s="40">
        <v>35</v>
      </c>
      <c r="I215" s="40">
        <v>28</v>
      </c>
      <c r="J215" s="40">
        <v>46</v>
      </c>
      <c r="K215" s="40">
        <v>26</v>
      </c>
      <c r="L215" s="40">
        <v>41</v>
      </c>
      <c r="M215" s="40">
        <v>34</v>
      </c>
      <c r="N215" s="40">
        <v>24</v>
      </c>
      <c r="O215" s="46">
        <v>36</v>
      </c>
      <c r="P215" s="46">
        <v>23</v>
      </c>
      <c r="Q215" s="133">
        <f t="shared" si="71"/>
        <v>431</v>
      </c>
      <c r="R215" s="176"/>
    </row>
    <row r="216" spans="1:18" ht="21" x14ac:dyDescent="0.35">
      <c r="A216" s="292"/>
      <c r="B216" s="50" t="s">
        <v>11</v>
      </c>
      <c r="C216" s="45">
        <f>SUM(C214:C215)</f>
        <v>51</v>
      </c>
      <c r="D216" s="45">
        <f t="shared" ref="D216:P216" si="78">SUM(D214:D215)</f>
        <v>46</v>
      </c>
      <c r="E216" s="45">
        <f t="shared" si="78"/>
        <v>23</v>
      </c>
      <c r="F216" s="45">
        <f t="shared" si="78"/>
        <v>55</v>
      </c>
      <c r="G216" s="45">
        <f t="shared" si="78"/>
        <v>63</v>
      </c>
      <c r="H216" s="45">
        <f t="shared" si="78"/>
        <v>58</v>
      </c>
      <c r="I216" s="45">
        <f t="shared" si="78"/>
        <v>50</v>
      </c>
      <c r="J216" s="45">
        <f>SUM(J214:J215)</f>
        <v>71</v>
      </c>
      <c r="K216" s="45">
        <f t="shared" si="78"/>
        <v>43</v>
      </c>
      <c r="L216" s="45">
        <f t="shared" si="78"/>
        <v>67</v>
      </c>
      <c r="M216" s="45">
        <f t="shared" si="78"/>
        <v>64</v>
      </c>
      <c r="N216" s="45">
        <f t="shared" si="78"/>
        <v>52</v>
      </c>
      <c r="O216" s="45">
        <f t="shared" si="78"/>
        <v>60</v>
      </c>
      <c r="P216" s="45">
        <f t="shared" si="78"/>
        <v>58</v>
      </c>
      <c r="Q216" s="134">
        <f t="shared" si="71"/>
        <v>761</v>
      </c>
    </row>
    <row r="217" spans="1:18" ht="21" x14ac:dyDescent="0.35">
      <c r="A217" s="290">
        <v>71</v>
      </c>
      <c r="B217" s="48" t="s">
        <v>9</v>
      </c>
      <c r="C217" s="41">
        <v>23</v>
      </c>
      <c r="D217" s="41">
        <v>13</v>
      </c>
      <c r="E217" s="41">
        <v>10</v>
      </c>
      <c r="F217" s="41">
        <v>22</v>
      </c>
      <c r="G217" s="41">
        <v>28</v>
      </c>
      <c r="H217" s="41">
        <v>24</v>
      </c>
      <c r="I217" s="41">
        <v>15</v>
      </c>
      <c r="J217" s="41">
        <v>32</v>
      </c>
      <c r="K217" s="41">
        <v>24</v>
      </c>
      <c r="L217" s="41">
        <v>21</v>
      </c>
      <c r="M217" s="41">
        <v>34</v>
      </c>
      <c r="N217" s="41">
        <v>18</v>
      </c>
      <c r="O217" s="46">
        <v>24</v>
      </c>
      <c r="P217" s="46">
        <v>19</v>
      </c>
      <c r="Q217" s="133">
        <f t="shared" si="71"/>
        <v>307</v>
      </c>
      <c r="R217" s="176"/>
    </row>
    <row r="218" spans="1:18" ht="21" x14ac:dyDescent="0.35">
      <c r="A218" s="291"/>
      <c r="B218" s="48" t="s">
        <v>10</v>
      </c>
      <c r="C218" s="40">
        <v>30</v>
      </c>
      <c r="D218" s="40">
        <v>17</v>
      </c>
      <c r="E218" s="40">
        <v>11</v>
      </c>
      <c r="F218" s="40">
        <v>33</v>
      </c>
      <c r="G218" s="40">
        <v>40</v>
      </c>
      <c r="H218" s="40">
        <v>28</v>
      </c>
      <c r="I218" s="40">
        <v>21</v>
      </c>
      <c r="J218" s="40">
        <v>34</v>
      </c>
      <c r="K218" s="40">
        <v>25</v>
      </c>
      <c r="L218" s="40">
        <v>31</v>
      </c>
      <c r="M218" s="40">
        <v>23</v>
      </c>
      <c r="N218" s="40">
        <v>23</v>
      </c>
      <c r="O218" s="46">
        <v>30</v>
      </c>
      <c r="P218" s="46">
        <v>23</v>
      </c>
      <c r="Q218" s="133">
        <f t="shared" si="71"/>
        <v>369</v>
      </c>
      <c r="R218" s="176"/>
    </row>
    <row r="219" spans="1:18" ht="21" x14ac:dyDescent="0.35">
      <c r="A219" s="292"/>
      <c r="B219" s="50" t="s">
        <v>11</v>
      </c>
      <c r="C219" s="45">
        <f>SUM(C217:C218)</f>
        <v>53</v>
      </c>
      <c r="D219" s="45">
        <f t="shared" ref="D219:P219" si="79">SUM(D217:D218)</f>
        <v>30</v>
      </c>
      <c r="E219" s="45">
        <f t="shared" si="79"/>
        <v>21</v>
      </c>
      <c r="F219" s="45">
        <f t="shared" si="79"/>
        <v>55</v>
      </c>
      <c r="G219" s="45">
        <f t="shared" si="79"/>
        <v>68</v>
      </c>
      <c r="H219" s="45">
        <f t="shared" si="79"/>
        <v>52</v>
      </c>
      <c r="I219" s="45">
        <f t="shared" si="79"/>
        <v>36</v>
      </c>
      <c r="J219" s="45">
        <f t="shared" si="79"/>
        <v>66</v>
      </c>
      <c r="K219" s="45">
        <f t="shared" si="79"/>
        <v>49</v>
      </c>
      <c r="L219" s="45">
        <f t="shared" si="79"/>
        <v>52</v>
      </c>
      <c r="M219" s="45">
        <f t="shared" si="79"/>
        <v>57</v>
      </c>
      <c r="N219" s="45">
        <f t="shared" si="79"/>
        <v>41</v>
      </c>
      <c r="O219" s="45">
        <f t="shared" si="79"/>
        <v>54</v>
      </c>
      <c r="P219" s="45">
        <f t="shared" si="79"/>
        <v>42</v>
      </c>
      <c r="Q219" s="134">
        <f t="shared" si="71"/>
        <v>676</v>
      </c>
    </row>
    <row r="220" spans="1:18" ht="21" x14ac:dyDescent="0.35">
      <c r="A220" s="290">
        <v>72</v>
      </c>
      <c r="B220" s="48" t="s">
        <v>9</v>
      </c>
      <c r="C220" s="41">
        <v>15</v>
      </c>
      <c r="D220" s="41">
        <v>15</v>
      </c>
      <c r="E220" s="41">
        <v>11</v>
      </c>
      <c r="F220" s="41">
        <v>24</v>
      </c>
      <c r="G220" s="41">
        <v>28</v>
      </c>
      <c r="H220" s="41">
        <v>23</v>
      </c>
      <c r="I220" s="41">
        <v>14</v>
      </c>
      <c r="J220" s="41">
        <v>28</v>
      </c>
      <c r="K220" s="41">
        <v>15</v>
      </c>
      <c r="L220" s="41">
        <v>27</v>
      </c>
      <c r="M220" s="41">
        <v>24</v>
      </c>
      <c r="N220" s="41">
        <v>21</v>
      </c>
      <c r="O220" s="46">
        <v>31</v>
      </c>
      <c r="P220" s="46">
        <v>27</v>
      </c>
      <c r="Q220" s="133">
        <f t="shared" si="71"/>
        <v>303</v>
      </c>
      <c r="R220" s="176"/>
    </row>
    <row r="221" spans="1:18" ht="21" x14ac:dyDescent="0.35">
      <c r="A221" s="291"/>
      <c r="B221" s="48" t="s">
        <v>10</v>
      </c>
      <c r="C221" s="40">
        <v>21</v>
      </c>
      <c r="D221" s="40">
        <v>13</v>
      </c>
      <c r="E221" s="40">
        <v>8</v>
      </c>
      <c r="F221" s="40">
        <v>33</v>
      </c>
      <c r="G221" s="40">
        <v>25</v>
      </c>
      <c r="H221" s="40">
        <v>15</v>
      </c>
      <c r="I221" s="40">
        <v>23</v>
      </c>
      <c r="J221" s="40">
        <v>38</v>
      </c>
      <c r="K221" s="40">
        <v>20</v>
      </c>
      <c r="L221" s="40">
        <v>20</v>
      </c>
      <c r="M221" s="40">
        <v>30</v>
      </c>
      <c r="N221" s="40">
        <v>16</v>
      </c>
      <c r="O221" s="46">
        <v>21</v>
      </c>
      <c r="P221" s="46">
        <v>17</v>
      </c>
      <c r="Q221" s="133">
        <f t="shared" si="71"/>
        <v>300</v>
      </c>
      <c r="R221" s="176"/>
    </row>
    <row r="222" spans="1:18" ht="21" x14ac:dyDescent="0.35">
      <c r="A222" s="292"/>
      <c r="B222" s="50" t="s">
        <v>11</v>
      </c>
      <c r="C222" s="45">
        <f>SUM(C220:C221)</f>
        <v>36</v>
      </c>
      <c r="D222" s="45">
        <f t="shared" ref="D222:P222" si="80">SUM(D220:D221)</f>
        <v>28</v>
      </c>
      <c r="E222" s="45">
        <f t="shared" si="80"/>
        <v>19</v>
      </c>
      <c r="F222" s="45">
        <f t="shared" si="80"/>
        <v>57</v>
      </c>
      <c r="G222" s="45">
        <f>SUM(G220:G221)</f>
        <v>53</v>
      </c>
      <c r="H222" s="45">
        <f t="shared" si="80"/>
        <v>38</v>
      </c>
      <c r="I222" s="45">
        <f t="shared" si="80"/>
        <v>37</v>
      </c>
      <c r="J222" s="45">
        <f t="shared" si="80"/>
        <v>66</v>
      </c>
      <c r="K222" s="45">
        <f t="shared" si="80"/>
        <v>35</v>
      </c>
      <c r="L222" s="45">
        <f t="shared" si="80"/>
        <v>47</v>
      </c>
      <c r="M222" s="45">
        <f t="shared" si="80"/>
        <v>54</v>
      </c>
      <c r="N222" s="45">
        <f t="shared" si="80"/>
        <v>37</v>
      </c>
      <c r="O222" s="45">
        <f t="shared" si="80"/>
        <v>52</v>
      </c>
      <c r="P222" s="45">
        <f t="shared" si="80"/>
        <v>44</v>
      </c>
      <c r="Q222" s="134">
        <f t="shared" si="71"/>
        <v>603</v>
      </c>
    </row>
    <row r="223" spans="1:18" ht="21" x14ac:dyDescent="0.35">
      <c r="A223" s="290">
        <v>73</v>
      </c>
      <c r="B223" s="48" t="s">
        <v>9</v>
      </c>
      <c r="C223" s="41">
        <v>27</v>
      </c>
      <c r="D223" s="41">
        <v>14</v>
      </c>
      <c r="E223" s="41">
        <v>6</v>
      </c>
      <c r="F223" s="41">
        <v>22</v>
      </c>
      <c r="G223" s="41">
        <v>24</v>
      </c>
      <c r="H223" s="41">
        <v>15</v>
      </c>
      <c r="I223" s="41">
        <v>19</v>
      </c>
      <c r="J223" s="41">
        <v>21</v>
      </c>
      <c r="K223" s="41">
        <v>15</v>
      </c>
      <c r="L223" s="41">
        <v>19</v>
      </c>
      <c r="M223" s="41">
        <v>13</v>
      </c>
      <c r="N223" s="41">
        <v>12</v>
      </c>
      <c r="O223" s="46">
        <v>14</v>
      </c>
      <c r="P223" s="46">
        <v>17</v>
      </c>
      <c r="Q223" s="133">
        <f t="shared" si="71"/>
        <v>238</v>
      </c>
      <c r="R223" s="176"/>
    </row>
    <row r="224" spans="1:18" ht="21" x14ac:dyDescent="0.35">
      <c r="A224" s="291"/>
      <c r="B224" s="48" t="s">
        <v>10</v>
      </c>
      <c r="C224" s="40">
        <v>16</v>
      </c>
      <c r="D224" s="40">
        <v>12</v>
      </c>
      <c r="E224" s="40">
        <v>13</v>
      </c>
      <c r="F224" s="40">
        <v>25</v>
      </c>
      <c r="G224" s="40">
        <v>26</v>
      </c>
      <c r="H224" s="40">
        <v>24</v>
      </c>
      <c r="I224" s="40">
        <v>10</v>
      </c>
      <c r="J224" s="40">
        <v>24</v>
      </c>
      <c r="K224" s="40">
        <v>26</v>
      </c>
      <c r="L224" s="40">
        <v>31</v>
      </c>
      <c r="M224" s="40">
        <v>26</v>
      </c>
      <c r="N224" s="40">
        <v>13</v>
      </c>
      <c r="O224" s="46">
        <v>23</v>
      </c>
      <c r="P224" s="46">
        <v>14</v>
      </c>
      <c r="Q224" s="133">
        <f t="shared" si="71"/>
        <v>283</v>
      </c>
      <c r="R224" s="176"/>
    </row>
    <row r="225" spans="1:18" ht="21" x14ac:dyDescent="0.35">
      <c r="A225" s="292"/>
      <c r="B225" s="50" t="s">
        <v>11</v>
      </c>
      <c r="C225" s="45">
        <f>SUM(C223:C224)</f>
        <v>43</v>
      </c>
      <c r="D225" s="45">
        <f t="shared" ref="D225:P225" si="81">SUM(D223:D224)</f>
        <v>26</v>
      </c>
      <c r="E225" s="45">
        <f t="shared" si="81"/>
        <v>19</v>
      </c>
      <c r="F225" s="45">
        <f t="shared" si="81"/>
        <v>47</v>
      </c>
      <c r="G225" s="45">
        <f t="shared" si="81"/>
        <v>50</v>
      </c>
      <c r="H225" s="45">
        <f t="shared" si="81"/>
        <v>39</v>
      </c>
      <c r="I225" s="45">
        <f t="shared" si="81"/>
        <v>29</v>
      </c>
      <c r="J225" s="45">
        <f t="shared" si="81"/>
        <v>45</v>
      </c>
      <c r="K225" s="45">
        <f t="shared" si="81"/>
        <v>41</v>
      </c>
      <c r="L225" s="45">
        <f t="shared" si="81"/>
        <v>50</v>
      </c>
      <c r="M225" s="45">
        <f t="shared" si="81"/>
        <v>39</v>
      </c>
      <c r="N225" s="45">
        <f t="shared" si="81"/>
        <v>25</v>
      </c>
      <c r="O225" s="45">
        <f t="shared" si="81"/>
        <v>37</v>
      </c>
      <c r="P225" s="45">
        <f t="shared" si="81"/>
        <v>31</v>
      </c>
      <c r="Q225" s="134">
        <f t="shared" si="71"/>
        <v>521</v>
      </c>
    </row>
    <row r="226" spans="1:18" ht="21" x14ac:dyDescent="0.35">
      <c r="A226" s="290">
        <v>74</v>
      </c>
      <c r="B226" s="48" t="s">
        <v>9</v>
      </c>
      <c r="C226" s="41">
        <v>9</v>
      </c>
      <c r="D226" s="41">
        <v>19</v>
      </c>
      <c r="E226" s="41">
        <v>9</v>
      </c>
      <c r="F226" s="41">
        <v>18</v>
      </c>
      <c r="G226" s="41">
        <v>20</v>
      </c>
      <c r="H226" s="41">
        <v>22</v>
      </c>
      <c r="I226" s="41">
        <v>11</v>
      </c>
      <c r="J226" s="41">
        <v>24</v>
      </c>
      <c r="K226" s="41">
        <v>16</v>
      </c>
      <c r="L226" s="41">
        <v>21</v>
      </c>
      <c r="M226" s="41">
        <v>20</v>
      </c>
      <c r="N226" s="41">
        <v>12</v>
      </c>
      <c r="O226" s="46">
        <v>15</v>
      </c>
      <c r="P226" s="46">
        <v>22</v>
      </c>
      <c r="Q226" s="133">
        <f t="shared" si="71"/>
        <v>238</v>
      </c>
      <c r="R226" s="176"/>
    </row>
    <row r="227" spans="1:18" ht="21" x14ac:dyDescent="0.35">
      <c r="A227" s="291"/>
      <c r="B227" s="48" t="s">
        <v>10</v>
      </c>
      <c r="C227" s="40">
        <v>21</v>
      </c>
      <c r="D227" s="40">
        <v>13</v>
      </c>
      <c r="E227" s="40">
        <v>6</v>
      </c>
      <c r="F227" s="40">
        <v>29</v>
      </c>
      <c r="G227" s="40">
        <v>30</v>
      </c>
      <c r="H227" s="40">
        <v>15</v>
      </c>
      <c r="I227" s="40">
        <v>17</v>
      </c>
      <c r="J227" s="40">
        <v>28</v>
      </c>
      <c r="K227" s="40">
        <v>17</v>
      </c>
      <c r="L227" s="40">
        <v>24</v>
      </c>
      <c r="M227" s="40">
        <v>32</v>
      </c>
      <c r="N227" s="40">
        <v>14</v>
      </c>
      <c r="O227" s="46">
        <v>25</v>
      </c>
      <c r="P227" s="46">
        <v>20</v>
      </c>
      <c r="Q227" s="133">
        <f t="shared" si="71"/>
        <v>291</v>
      </c>
      <c r="R227" s="176"/>
    </row>
    <row r="228" spans="1:18" ht="21" x14ac:dyDescent="0.35">
      <c r="A228" s="292"/>
      <c r="B228" s="50" t="s">
        <v>11</v>
      </c>
      <c r="C228" s="45">
        <f>SUM(C226:C227)</f>
        <v>30</v>
      </c>
      <c r="D228" s="45">
        <f t="shared" ref="D228:P228" si="82">SUM(D226:D227)</f>
        <v>32</v>
      </c>
      <c r="E228" s="45">
        <f t="shared" si="82"/>
        <v>15</v>
      </c>
      <c r="F228" s="45">
        <f t="shared" si="82"/>
        <v>47</v>
      </c>
      <c r="G228" s="45">
        <f t="shared" si="82"/>
        <v>50</v>
      </c>
      <c r="H228" s="45">
        <f t="shared" si="82"/>
        <v>37</v>
      </c>
      <c r="I228" s="45">
        <f t="shared" si="82"/>
        <v>28</v>
      </c>
      <c r="J228" s="45">
        <f t="shared" si="82"/>
        <v>52</v>
      </c>
      <c r="K228" s="45">
        <f t="shared" si="82"/>
        <v>33</v>
      </c>
      <c r="L228" s="45">
        <f t="shared" si="82"/>
        <v>45</v>
      </c>
      <c r="M228" s="45">
        <f t="shared" si="82"/>
        <v>52</v>
      </c>
      <c r="N228" s="45">
        <f t="shared" si="82"/>
        <v>26</v>
      </c>
      <c r="O228" s="45">
        <f t="shared" si="82"/>
        <v>40</v>
      </c>
      <c r="P228" s="45">
        <f t="shared" si="82"/>
        <v>42</v>
      </c>
      <c r="Q228" s="134">
        <f t="shared" si="71"/>
        <v>529</v>
      </c>
    </row>
    <row r="229" spans="1:18" ht="21" x14ac:dyDescent="0.35">
      <c r="A229" s="290">
        <v>75</v>
      </c>
      <c r="B229" s="48" t="s">
        <v>9</v>
      </c>
      <c r="C229" s="41">
        <v>12</v>
      </c>
      <c r="D229" s="41">
        <v>11</v>
      </c>
      <c r="E229" s="41">
        <v>8</v>
      </c>
      <c r="F229" s="41">
        <v>21</v>
      </c>
      <c r="G229" s="41">
        <v>26</v>
      </c>
      <c r="H229" s="41">
        <v>12</v>
      </c>
      <c r="I229" s="41">
        <v>20</v>
      </c>
      <c r="J229" s="41">
        <v>26</v>
      </c>
      <c r="K229" s="41">
        <v>13</v>
      </c>
      <c r="L229" s="41">
        <v>15</v>
      </c>
      <c r="M229" s="41">
        <v>20</v>
      </c>
      <c r="N229" s="41">
        <v>11</v>
      </c>
      <c r="O229" s="46">
        <v>22</v>
      </c>
      <c r="P229" s="46">
        <v>22</v>
      </c>
      <c r="Q229" s="133">
        <f t="shared" si="71"/>
        <v>239</v>
      </c>
      <c r="R229" s="176"/>
    </row>
    <row r="230" spans="1:18" ht="21" x14ac:dyDescent="0.35">
      <c r="A230" s="291"/>
      <c r="B230" s="48" t="s">
        <v>10</v>
      </c>
      <c r="C230" s="40">
        <v>18</v>
      </c>
      <c r="D230" s="40">
        <v>15</v>
      </c>
      <c r="E230" s="40">
        <v>9</v>
      </c>
      <c r="F230" s="40">
        <v>30</v>
      </c>
      <c r="G230" s="40">
        <v>28</v>
      </c>
      <c r="H230" s="40">
        <v>20</v>
      </c>
      <c r="I230" s="40">
        <v>23</v>
      </c>
      <c r="J230" s="40">
        <v>34</v>
      </c>
      <c r="K230" s="40">
        <v>17</v>
      </c>
      <c r="L230" s="40">
        <v>28</v>
      </c>
      <c r="M230" s="40">
        <v>14</v>
      </c>
      <c r="N230" s="40">
        <v>18</v>
      </c>
      <c r="O230" s="46">
        <v>14</v>
      </c>
      <c r="P230" s="46">
        <v>14</v>
      </c>
      <c r="Q230" s="133">
        <f t="shared" si="71"/>
        <v>282</v>
      </c>
      <c r="R230" s="176"/>
    </row>
    <row r="231" spans="1:18" ht="21" x14ac:dyDescent="0.35">
      <c r="A231" s="292"/>
      <c r="B231" s="50" t="s">
        <v>11</v>
      </c>
      <c r="C231" s="45">
        <f>SUM(C229:C230)</f>
        <v>30</v>
      </c>
      <c r="D231" s="45">
        <f t="shared" ref="D231:P231" si="83">SUM(D229:D230)</f>
        <v>26</v>
      </c>
      <c r="E231" s="45">
        <f t="shared" si="83"/>
        <v>17</v>
      </c>
      <c r="F231" s="45">
        <f t="shared" si="83"/>
        <v>51</v>
      </c>
      <c r="G231" s="45">
        <f t="shared" si="83"/>
        <v>54</v>
      </c>
      <c r="H231" s="45">
        <f t="shared" si="83"/>
        <v>32</v>
      </c>
      <c r="I231" s="45">
        <f t="shared" si="83"/>
        <v>43</v>
      </c>
      <c r="J231" s="45">
        <f t="shared" si="83"/>
        <v>60</v>
      </c>
      <c r="K231" s="45">
        <f t="shared" si="83"/>
        <v>30</v>
      </c>
      <c r="L231" s="45">
        <f t="shared" si="83"/>
        <v>43</v>
      </c>
      <c r="M231" s="45">
        <f t="shared" si="83"/>
        <v>34</v>
      </c>
      <c r="N231" s="45">
        <f t="shared" si="83"/>
        <v>29</v>
      </c>
      <c r="O231" s="45">
        <f t="shared" si="83"/>
        <v>36</v>
      </c>
      <c r="P231" s="45">
        <f t="shared" si="83"/>
        <v>36</v>
      </c>
      <c r="Q231" s="134">
        <f t="shared" si="71"/>
        <v>521</v>
      </c>
    </row>
    <row r="232" spans="1:18" ht="21" x14ac:dyDescent="0.35">
      <c r="A232" s="290">
        <v>76</v>
      </c>
      <c r="B232" s="48" t="s">
        <v>9</v>
      </c>
      <c r="C232" s="41">
        <v>9</v>
      </c>
      <c r="D232" s="41">
        <v>9</v>
      </c>
      <c r="E232" s="41">
        <v>8</v>
      </c>
      <c r="F232" s="41">
        <v>14</v>
      </c>
      <c r="G232" s="41">
        <v>17</v>
      </c>
      <c r="H232" s="41">
        <v>10</v>
      </c>
      <c r="I232" s="41">
        <v>12</v>
      </c>
      <c r="J232" s="41">
        <v>21</v>
      </c>
      <c r="K232" s="41">
        <v>14</v>
      </c>
      <c r="L232" s="41">
        <v>14</v>
      </c>
      <c r="M232" s="41">
        <v>12</v>
      </c>
      <c r="N232" s="41">
        <v>12</v>
      </c>
      <c r="O232" s="46">
        <v>8</v>
      </c>
      <c r="P232" s="46">
        <v>7</v>
      </c>
      <c r="Q232" s="133">
        <f t="shared" si="71"/>
        <v>167</v>
      </c>
      <c r="R232" s="176"/>
    </row>
    <row r="233" spans="1:18" ht="21" x14ac:dyDescent="0.35">
      <c r="A233" s="291"/>
      <c r="B233" s="48" t="s">
        <v>10</v>
      </c>
      <c r="C233" s="40">
        <v>15</v>
      </c>
      <c r="D233" s="40">
        <v>16</v>
      </c>
      <c r="E233" s="40">
        <v>6</v>
      </c>
      <c r="F233" s="40">
        <v>27</v>
      </c>
      <c r="G233" s="40">
        <v>14</v>
      </c>
      <c r="H233" s="40">
        <v>9</v>
      </c>
      <c r="I233" s="40">
        <v>6</v>
      </c>
      <c r="J233" s="40">
        <v>23</v>
      </c>
      <c r="K233" s="40">
        <v>16</v>
      </c>
      <c r="L233" s="40">
        <v>17</v>
      </c>
      <c r="M233" s="40">
        <v>21</v>
      </c>
      <c r="N233" s="40">
        <v>14</v>
      </c>
      <c r="O233" s="46">
        <v>23</v>
      </c>
      <c r="P233" s="46">
        <v>14</v>
      </c>
      <c r="Q233" s="133">
        <f t="shared" si="71"/>
        <v>221</v>
      </c>
      <c r="R233" s="176"/>
    </row>
    <row r="234" spans="1:18" ht="21" x14ac:dyDescent="0.35">
      <c r="A234" s="292"/>
      <c r="B234" s="50" t="s">
        <v>11</v>
      </c>
      <c r="C234" s="45">
        <f>SUM(C232:C233)</f>
        <v>24</v>
      </c>
      <c r="D234" s="45">
        <f t="shared" ref="D234:P234" si="84">SUM(D232:D233)</f>
        <v>25</v>
      </c>
      <c r="E234" s="45">
        <f t="shared" si="84"/>
        <v>14</v>
      </c>
      <c r="F234" s="45">
        <f t="shared" si="84"/>
        <v>41</v>
      </c>
      <c r="G234" s="45">
        <f t="shared" si="84"/>
        <v>31</v>
      </c>
      <c r="H234" s="45">
        <f t="shared" si="84"/>
        <v>19</v>
      </c>
      <c r="I234" s="45">
        <f t="shared" si="84"/>
        <v>18</v>
      </c>
      <c r="J234" s="45">
        <f t="shared" si="84"/>
        <v>44</v>
      </c>
      <c r="K234" s="45">
        <f t="shared" si="84"/>
        <v>30</v>
      </c>
      <c r="L234" s="45">
        <f t="shared" si="84"/>
        <v>31</v>
      </c>
      <c r="M234" s="45">
        <f t="shared" si="84"/>
        <v>33</v>
      </c>
      <c r="N234" s="45">
        <f t="shared" si="84"/>
        <v>26</v>
      </c>
      <c r="O234" s="45">
        <f t="shared" si="84"/>
        <v>31</v>
      </c>
      <c r="P234" s="45">
        <f t="shared" si="84"/>
        <v>21</v>
      </c>
      <c r="Q234" s="134">
        <f t="shared" si="71"/>
        <v>388</v>
      </c>
    </row>
    <row r="235" spans="1:18" ht="21" x14ac:dyDescent="0.35">
      <c r="A235" s="290">
        <v>77</v>
      </c>
      <c r="B235" s="48" t="s">
        <v>9</v>
      </c>
      <c r="C235" s="41">
        <v>13</v>
      </c>
      <c r="D235" s="41">
        <v>9</v>
      </c>
      <c r="E235" s="41">
        <v>11</v>
      </c>
      <c r="F235" s="41">
        <v>20</v>
      </c>
      <c r="G235" s="41">
        <v>14</v>
      </c>
      <c r="H235" s="41">
        <v>11</v>
      </c>
      <c r="I235" s="41">
        <v>7</v>
      </c>
      <c r="J235" s="41">
        <v>13</v>
      </c>
      <c r="K235" s="41">
        <v>14</v>
      </c>
      <c r="L235" s="41">
        <v>11</v>
      </c>
      <c r="M235" s="41">
        <v>14</v>
      </c>
      <c r="N235" s="41">
        <v>12</v>
      </c>
      <c r="O235" s="46">
        <v>19</v>
      </c>
      <c r="P235" s="46">
        <v>8</v>
      </c>
      <c r="Q235" s="133">
        <f t="shared" si="71"/>
        <v>176</v>
      </c>
      <c r="R235" s="176"/>
    </row>
    <row r="236" spans="1:18" ht="21" x14ac:dyDescent="0.35">
      <c r="A236" s="291"/>
      <c r="B236" s="48" t="s">
        <v>10</v>
      </c>
      <c r="C236" s="40">
        <v>15</v>
      </c>
      <c r="D236" s="40">
        <v>12</v>
      </c>
      <c r="E236" s="40">
        <v>8</v>
      </c>
      <c r="F236" s="40">
        <v>16</v>
      </c>
      <c r="G236" s="40">
        <v>15</v>
      </c>
      <c r="H236" s="40">
        <v>19</v>
      </c>
      <c r="I236" s="40">
        <v>12</v>
      </c>
      <c r="J236" s="40">
        <v>19</v>
      </c>
      <c r="K236" s="40">
        <v>13</v>
      </c>
      <c r="L236" s="40">
        <v>21</v>
      </c>
      <c r="M236" s="40">
        <v>18</v>
      </c>
      <c r="N236" s="40">
        <v>15</v>
      </c>
      <c r="O236" s="46">
        <v>16</v>
      </c>
      <c r="P236" s="46">
        <v>18</v>
      </c>
      <c r="Q236" s="133">
        <f t="shared" si="71"/>
        <v>217</v>
      </c>
      <c r="R236" s="176"/>
    </row>
    <row r="237" spans="1:18" ht="21" x14ac:dyDescent="0.35">
      <c r="A237" s="292"/>
      <c r="B237" s="50" t="s">
        <v>11</v>
      </c>
      <c r="C237" s="45">
        <f>SUM(C235:C236)</f>
        <v>28</v>
      </c>
      <c r="D237" s="45">
        <f t="shared" ref="D237:P237" si="85">SUM(D235:D236)</f>
        <v>21</v>
      </c>
      <c r="E237" s="45">
        <f t="shared" si="85"/>
        <v>19</v>
      </c>
      <c r="F237" s="45">
        <f t="shared" si="85"/>
        <v>36</v>
      </c>
      <c r="G237" s="45">
        <f t="shared" si="85"/>
        <v>29</v>
      </c>
      <c r="H237" s="45">
        <f t="shared" si="85"/>
        <v>30</v>
      </c>
      <c r="I237" s="45">
        <f t="shared" si="85"/>
        <v>19</v>
      </c>
      <c r="J237" s="45">
        <f t="shared" si="85"/>
        <v>32</v>
      </c>
      <c r="K237" s="45">
        <f t="shared" si="85"/>
        <v>27</v>
      </c>
      <c r="L237" s="45">
        <f t="shared" si="85"/>
        <v>32</v>
      </c>
      <c r="M237" s="45">
        <f t="shared" si="85"/>
        <v>32</v>
      </c>
      <c r="N237" s="45">
        <f t="shared" si="85"/>
        <v>27</v>
      </c>
      <c r="O237" s="45">
        <f t="shared" si="85"/>
        <v>35</v>
      </c>
      <c r="P237" s="45">
        <f t="shared" si="85"/>
        <v>26</v>
      </c>
      <c r="Q237" s="134">
        <f t="shared" si="71"/>
        <v>393</v>
      </c>
    </row>
    <row r="238" spans="1:18" ht="21" x14ac:dyDescent="0.35">
      <c r="A238" s="290">
        <v>78</v>
      </c>
      <c r="B238" s="48" t="s">
        <v>9</v>
      </c>
      <c r="C238" s="41">
        <v>7</v>
      </c>
      <c r="D238" s="41">
        <v>7</v>
      </c>
      <c r="E238" s="41">
        <v>6</v>
      </c>
      <c r="F238" s="41">
        <v>12</v>
      </c>
      <c r="G238" s="41">
        <v>17</v>
      </c>
      <c r="H238" s="41">
        <v>14</v>
      </c>
      <c r="I238" s="41">
        <v>13</v>
      </c>
      <c r="J238" s="41">
        <v>12</v>
      </c>
      <c r="K238" s="41">
        <v>13</v>
      </c>
      <c r="L238" s="41">
        <v>14</v>
      </c>
      <c r="M238" s="41">
        <v>11</v>
      </c>
      <c r="N238" s="41">
        <v>6</v>
      </c>
      <c r="O238" s="46">
        <v>15</v>
      </c>
      <c r="P238" s="46">
        <v>13</v>
      </c>
      <c r="Q238" s="133">
        <f t="shared" si="71"/>
        <v>160</v>
      </c>
      <c r="R238" s="176"/>
    </row>
    <row r="239" spans="1:18" ht="21" x14ac:dyDescent="0.35">
      <c r="A239" s="291"/>
      <c r="B239" s="48" t="s">
        <v>10</v>
      </c>
      <c r="C239" s="40">
        <v>16</v>
      </c>
      <c r="D239" s="40">
        <v>16</v>
      </c>
      <c r="E239" s="40">
        <v>5</v>
      </c>
      <c r="F239" s="40">
        <v>11</v>
      </c>
      <c r="G239" s="40">
        <v>13</v>
      </c>
      <c r="H239" s="40">
        <v>14</v>
      </c>
      <c r="I239" s="40">
        <v>9</v>
      </c>
      <c r="J239" s="40">
        <v>17</v>
      </c>
      <c r="K239" s="40">
        <v>14</v>
      </c>
      <c r="L239" s="40">
        <v>13</v>
      </c>
      <c r="M239" s="40">
        <v>18</v>
      </c>
      <c r="N239" s="40">
        <v>7</v>
      </c>
      <c r="O239" s="46">
        <v>17</v>
      </c>
      <c r="P239" s="46">
        <v>10</v>
      </c>
      <c r="Q239" s="133">
        <f t="shared" si="71"/>
        <v>180</v>
      </c>
      <c r="R239" s="176"/>
    </row>
    <row r="240" spans="1:18" ht="21" x14ac:dyDescent="0.35">
      <c r="A240" s="292"/>
      <c r="B240" s="50" t="s">
        <v>11</v>
      </c>
      <c r="C240" s="45">
        <f>SUM(C238:C239)</f>
        <v>23</v>
      </c>
      <c r="D240" s="45">
        <f t="shared" ref="D240:P240" si="86">SUM(D238:D239)</f>
        <v>23</v>
      </c>
      <c r="E240" s="45">
        <f t="shared" si="86"/>
        <v>11</v>
      </c>
      <c r="F240" s="45">
        <f t="shared" si="86"/>
        <v>23</v>
      </c>
      <c r="G240" s="45">
        <f t="shared" si="86"/>
        <v>30</v>
      </c>
      <c r="H240" s="45">
        <f t="shared" si="86"/>
        <v>28</v>
      </c>
      <c r="I240" s="45">
        <f t="shared" si="86"/>
        <v>22</v>
      </c>
      <c r="J240" s="45">
        <f t="shared" si="86"/>
        <v>29</v>
      </c>
      <c r="K240" s="45">
        <f t="shared" si="86"/>
        <v>27</v>
      </c>
      <c r="L240" s="45">
        <f t="shared" si="86"/>
        <v>27</v>
      </c>
      <c r="M240" s="45">
        <f t="shared" si="86"/>
        <v>29</v>
      </c>
      <c r="N240" s="45">
        <f t="shared" si="86"/>
        <v>13</v>
      </c>
      <c r="O240" s="45">
        <f t="shared" si="86"/>
        <v>32</v>
      </c>
      <c r="P240" s="45">
        <f t="shared" si="86"/>
        <v>23</v>
      </c>
      <c r="Q240" s="134">
        <f t="shared" si="71"/>
        <v>340</v>
      </c>
    </row>
    <row r="241" spans="1:18" ht="21" x14ac:dyDescent="0.35">
      <c r="A241" s="290">
        <v>79</v>
      </c>
      <c r="B241" s="48" t="s">
        <v>9</v>
      </c>
      <c r="C241" s="41">
        <v>2</v>
      </c>
      <c r="D241" s="41">
        <v>8</v>
      </c>
      <c r="E241" s="41">
        <v>7</v>
      </c>
      <c r="F241" s="41">
        <v>7</v>
      </c>
      <c r="G241" s="41">
        <v>10</v>
      </c>
      <c r="H241" s="41">
        <v>10</v>
      </c>
      <c r="I241" s="41">
        <v>6</v>
      </c>
      <c r="J241" s="41">
        <v>19</v>
      </c>
      <c r="K241" s="41">
        <v>11</v>
      </c>
      <c r="L241" s="41">
        <v>11</v>
      </c>
      <c r="M241" s="41">
        <v>15</v>
      </c>
      <c r="N241" s="41">
        <v>7</v>
      </c>
      <c r="O241" s="46">
        <v>8</v>
      </c>
      <c r="P241" s="46">
        <v>5</v>
      </c>
      <c r="Q241" s="133">
        <f t="shared" si="71"/>
        <v>126</v>
      </c>
      <c r="R241" s="176"/>
    </row>
    <row r="242" spans="1:18" ht="21" x14ac:dyDescent="0.35">
      <c r="A242" s="291"/>
      <c r="B242" s="48" t="s">
        <v>10</v>
      </c>
      <c r="C242" s="40">
        <v>8</v>
      </c>
      <c r="D242" s="40">
        <v>11</v>
      </c>
      <c r="E242" s="40">
        <v>6</v>
      </c>
      <c r="F242" s="40">
        <v>15</v>
      </c>
      <c r="G242" s="40">
        <v>20</v>
      </c>
      <c r="H242" s="40">
        <v>18</v>
      </c>
      <c r="I242" s="40">
        <v>12</v>
      </c>
      <c r="J242" s="40">
        <v>24</v>
      </c>
      <c r="K242" s="40">
        <v>12</v>
      </c>
      <c r="L242" s="40">
        <v>15</v>
      </c>
      <c r="M242" s="40">
        <v>14</v>
      </c>
      <c r="N242" s="40">
        <v>16</v>
      </c>
      <c r="O242" s="46">
        <v>14</v>
      </c>
      <c r="P242" s="46">
        <v>15</v>
      </c>
      <c r="Q242" s="133">
        <f t="shared" si="71"/>
        <v>200</v>
      </c>
      <c r="R242" s="176"/>
    </row>
    <row r="243" spans="1:18" ht="21" x14ac:dyDescent="0.35">
      <c r="A243" s="292"/>
      <c r="B243" s="50" t="s">
        <v>11</v>
      </c>
      <c r="C243" s="45">
        <f>SUM(C241:C242)</f>
        <v>10</v>
      </c>
      <c r="D243" s="45">
        <f t="shared" ref="D243:P243" si="87">SUM(D241:D242)</f>
        <v>19</v>
      </c>
      <c r="E243" s="45">
        <f t="shared" si="87"/>
        <v>13</v>
      </c>
      <c r="F243" s="45">
        <f t="shared" si="87"/>
        <v>22</v>
      </c>
      <c r="G243" s="45">
        <f t="shared" si="87"/>
        <v>30</v>
      </c>
      <c r="H243" s="45">
        <f t="shared" si="87"/>
        <v>28</v>
      </c>
      <c r="I243" s="45">
        <f t="shared" si="87"/>
        <v>18</v>
      </c>
      <c r="J243" s="45">
        <f t="shared" si="87"/>
        <v>43</v>
      </c>
      <c r="K243" s="45">
        <f t="shared" si="87"/>
        <v>23</v>
      </c>
      <c r="L243" s="45">
        <f t="shared" si="87"/>
        <v>26</v>
      </c>
      <c r="M243" s="45">
        <f t="shared" si="87"/>
        <v>29</v>
      </c>
      <c r="N243" s="45">
        <f t="shared" si="87"/>
        <v>23</v>
      </c>
      <c r="O243" s="45">
        <f t="shared" si="87"/>
        <v>22</v>
      </c>
      <c r="P243" s="45">
        <f t="shared" si="87"/>
        <v>20</v>
      </c>
      <c r="Q243" s="134">
        <f t="shared" si="71"/>
        <v>326</v>
      </c>
    </row>
    <row r="244" spans="1:18" ht="21" x14ac:dyDescent="0.35">
      <c r="A244" s="290">
        <v>80</v>
      </c>
      <c r="B244" s="51" t="s">
        <v>9</v>
      </c>
      <c r="C244" s="43">
        <v>13</v>
      </c>
      <c r="D244" s="43">
        <v>9</v>
      </c>
      <c r="E244" s="43">
        <v>3</v>
      </c>
      <c r="F244" s="43">
        <v>5</v>
      </c>
      <c r="G244" s="43">
        <v>11</v>
      </c>
      <c r="H244" s="43">
        <v>13</v>
      </c>
      <c r="I244" s="43">
        <v>8</v>
      </c>
      <c r="J244" s="43">
        <v>13</v>
      </c>
      <c r="K244" s="43">
        <v>9</v>
      </c>
      <c r="L244" s="43">
        <v>13</v>
      </c>
      <c r="M244" s="43">
        <v>8</v>
      </c>
      <c r="N244" s="43">
        <v>12</v>
      </c>
      <c r="O244" s="46">
        <v>7</v>
      </c>
      <c r="P244" s="46">
        <v>11</v>
      </c>
      <c r="Q244" s="133">
        <f t="shared" si="71"/>
        <v>135</v>
      </c>
      <c r="R244" s="176"/>
    </row>
    <row r="245" spans="1:18" ht="21" x14ac:dyDescent="0.35">
      <c r="A245" s="291"/>
      <c r="B245" s="48" t="s">
        <v>10</v>
      </c>
      <c r="C245" s="40">
        <v>11</v>
      </c>
      <c r="D245" s="40">
        <v>8</v>
      </c>
      <c r="E245" s="40">
        <v>8</v>
      </c>
      <c r="F245" s="40">
        <v>18</v>
      </c>
      <c r="G245" s="40">
        <v>16</v>
      </c>
      <c r="H245" s="40">
        <v>7</v>
      </c>
      <c r="I245" s="40">
        <v>9</v>
      </c>
      <c r="J245" s="40">
        <v>10</v>
      </c>
      <c r="K245" s="40">
        <v>8</v>
      </c>
      <c r="L245" s="40">
        <v>12</v>
      </c>
      <c r="M245" s="40">
        <v>16</v>
      </c>
      <c r="N245" s="40">
        <v>5</v>
      </c>
      <c r="O245" s="46">
        <v>16</v>
      </c>
      <c r="P245" s="46">
        <v>14</v>
      </c>
      <c r="Q245" s="133">
        <f t="shared" si="71"/>
        <v>158</v>
      </c>
      <c r="R245" s="176"/>
    </row>
    <row r="246" spans="1:18" ht="21" x14ac:dyDescent="0.35">
      <c r="A246" s="292"/>
      <c r="B246" s="50" t="s">
        <v>11</v>
      </c>
      <c r="C246" s="45">
        <f>SUM(C244:C245)</f>
        <v>24</v>
      </c>
      <c r="D246" s="45">
        <f t="shared" ref="D246:P246" si="88">SUM(D244:D245)</f>
        <v>17</v>
      </c>
      <c r="E246" s="45">
        <f t="shared" si="88"/>
        <v>11</v>
      </c>
      <c r="F246" s="45">
        <f t="shared" si="88"/>
        <v>23</v>
      </c>
      <c r="G246" s="45">
        <f t="shared" si="88"/>
        <v>27</v>
      </c>
      <c r="H246" s="45">
        <f t="shared" si="88"/>
        <v>20</v>
      </c>
      <c r="I246" s="45">
        <f t="shared" si="88"/>
        <v>17</v>
      </c>
      <c r="J246" s="45">
        <f t="shared" si="88"/>
        <v>23</v>
      </c>
      <c r="K246" s="45">
        <f t="shared" si="88"/>
        <v>17</v>
      </c>
      <c r="L246" s="45">
        <f t="shared" si="88"/>
        <v>25</v>
      </c>
      <c r="M246" s="45">
        <f t="shared" si="88"/>
        <v>24</v>
      </c>
      <c r="N246" s="45">
        <f t="shared" si="88"/>
        <v>17</v>
      </c>
      <c r="O246" s="45">
        <f t="shared" si="88"/>
        <v>23</v>
      </c>
      <c r="P246" s="45">
        <f t="shared" si="88"/>
        <v>25</v>
      </c>
      <c r="Q246" s="134">
        <f t="shared" si="71"/>
        <v>293</v>
      </c>
    </row>
    <row r="247" spans="1:18" ht="21" x14ac:dyDescent="0.35">
      <c r="A247" s="290">
        <v>81</v>
      </c>
      <c r="B247" s="48" t="s">
        <v>9</v>
      </c>
      <c r="C247" s="41">
        <v>6</v>
      </c>
      <c r="D247" s="41">
        <v>6</v>
      </c>
      <c r="E247" s="41">
        <v>2</v>
      </c>
      <c r="F247" s="41">
        <v>7</v>
      </c>
      <c r="G247" s="41">
        <v>10</v>
      </c>
      <c r="H247" s="41">
        <v>8</v>
      </c>
      <c r="I247" s="41">
        <v>11</v>
      </c>
      <c r="J247" s="41">
        <v>10</v>
      </c>
      <c r="K247" s="41">
        <v>9</v>
      </c>
      <c r="L247" s="41">
        <v>7</v>
      </c>
      <c r="M247" s="41">
        <v>12</v>
      </c>
      <c r="N247" s="41">
        <v>9</v>
      </c>
      <c r="O247" s="46">
        <v>10</v>
      </c>
      <c r="P247" s="46">
        <v>7</v>
      </c>
      <c r="Q247" s="133">
        <f t="shared" si="71"/>
        <v>114</v>
      </c>
      <c r="R247" s="176"/>
    </row>
    <row r="248" spans="1:18" ht="21" x14ac:dyDescent="0.35">
      <c r="A248" s="291"/>
      <c r="B248" s="48" t="s">
        <v>10</v>
      </c>
      <c r="C248" s="40">
        <v>7</v>
      </c>
      <c r="D248" s="40">
        <v>7</v>
      </c>
      <c r="E248" s="40">
        <v>3</v>
      </c>
      <c r="F248" s="40">
        <v>16</v>
      </c>
      <c r="G248" s="40">
        <v>13</v>
      </c>
      <c r="H248" s="40">
        <v>13</v>
      </c>
      <c r="I248" s="40">
        <v>5</v>
      </c>
      <c r="J248" s="40">
        <v>18</v>
      </c>
      <c r="K248" s="40">
        <v>6</v>
      </c>
      <c r="L248" s="40">
        <v>21</v>
      </c>
      <c r="M248" s="40">
        <v>9</v>
      </c>
      <c r="N248" s="40">
        <v>11</v>
      </c>
      <c r="O248" s="46">
        <v>17</v>
      </c>
      <c r="P248" s="46">
        <v>10</v>
      </c>
      <c r="Q248" s="133">
        <f t="shared" si="71"/>
        <v>156</v>
      </c>
      <c r="R248" s="176"/>
    </row>
    <row r="249" spans="1:18" ht="21" x14ac:dyDescent="0.35">
      <c r="A249" s="292"/>
      <c r="B249" s="50" t="s">
        <v>11</v>
      </c>
      <c r="C249" s="45">
        <f>SUM(C247:C248)</f>
        <v>13</v>
      </c>
      <c r="D249" s="45">
        <f t="shared" ref="D249:P249" si="89">SUM(D247:D248)</f>
        <v>13</v>
      </c>
      <c r="E249" s="45">
        <f t="shared" si="89"/>
        <v>5</v>
      </c>
      <c r="F249" s="45">
        <f t="shared" si="89"/>
        <v>23</v>
      </c>
      <c r="G249" s="45">
        <f t="shared" si="89"/>
        <v>23</v>
      </c>
      <c r="H249" s="45">
        <f t="shared" si="89"/>
        <v>21</v>
      </c>
      <c r="I249" s="45">
        <f t="shared" si="89"/>
        <v>16</v>
      </c>
      <c r="J249" s="45">
        <f t="shared" si="89"/>
        <v>28</v>
      </c>
      <c r="K249" s="45">
        <f t="shared" si="89"/>
        <v>15</v>
      </c>
      <c r="L249" s="45">
        <f t="shared" si="89"/>
        <v>28</v>
      </c>
      <c r="M249" s="45">
        <f t="shared" si="89"/>
        <v>21</v>
      </c>
      <c r="N249" s="45">
        <f t="shared" si="89"/>
        <v>20</v>
      </c>
      <c r="O249" s="45">
        <f t="shared" si="89"/>
        <v>27</v>
      </c>
      <c r="P249" s="45">
        <f t="shared" si="89"/>
        <v>17</v>
      </c>
      <c r="Q249" s="134">
        <f t="shared" si="71"/>
        <v>270</v>
      </c>
    </row>
    <row r="250" spans="1:18" ht="21" x14ac:dyDescent="0.35">
      <c r="A250" s="290">
        <v>82</v>
      </c>
      <c r="B250" s="48" t="s">
        <v>9</v>
      </c>
      <c r="C250" s="41">
        <v>8</v>
      </c>
      <c r="D250" s="41">
        <v>8</v>
      </c>
      <c r="E250" s="41">
        <v>6</v>
      </c>
      <c r="F250" s="41">
        <v>9</v>
      </c>
      <c r="G250" s="41">
        <v>18</v>
      </c>
      <c r="H250" s="41">
        <v>8</v>
      </c>
      <c r="I250" s="41">
        <v>9</v>
      </c>
      <c r="J250" s="41">
        <v>6</v>
      </c>
      <c r="K250" s="41">
        <v>7</v>
      </c>
      <c r="L250" s="41">
        <v>10</v>
      </c>
      <c r="M250" s="41">
        <v>8</v>
      </c>
      <c r="N250" s="41">
        <v>7</v>
      </c>
      <c r="O250" s="46">
        <v>7</v>
      </c>
      <c r="P250" s="46">
        <v>10</v>
      </c>
      <c r="Q250" s="133">
        <f t="shared" si="71"/>
        <v>121</v>
      </c>
      <c r="R250" s="176"/>
    </row>
    <row r="251" spans="1:18" ht="21" x14ac:dyDescent="0.35">
      <c r="A251" s="291"/>
      <c r="B251" s="48" t="s">
        <v>10</v>
      </c>
      <c r="C251" s="40">
        <v>14</v>
      </c>
      <c r="D251" s="40">
        <v>7</v>
      </c>
      <c r="E251" s="40">
        <v>6</v>
      </c>
      <c r="F251" s="40">
        <v>17</v>
      </c>
      <c r="G251" s="40">
        <v>17</v>
      </c>
      <c r="H251" s="40">
        <v>11</v>
      </c>
      <c r="I251" s="40">
        <v>8</v>
      </c>
      <c r="J251" s="40">
        <v>8</v>
      </c>
      <c r="K251" s="40">
        <v>14</v>
      </c>
      <c r="L251" s="40">
        <v>12</v>
      </c>
      <c r="M251" s="40">
        <v>8</v>
      </c>
      <c r="N251" s="40">
        <v>7</v>
      </c>
      <c r="O251" s="46">
        <v>10</v>
      </c>
      <c r="P251" s="46">
        <v>12</v>
      </c>
      <c r="Q251" s="133">
        <f t="shared" si="71"/>
        <v>151</v>
      </c>
      <c r="R251" s="176"/>
    </row>
    <row r="252" spans="1:18" ht="21" x14ac:dyDescent="0.35">
      <c r="A252" s="292"/>
      <c r="B252" s="50" t="s">
        <v>11</v>
      </c>
      <c r="C252" s="45">
        <f>SUM(C250:C251)</f>
        <v>22</v>
      </c>
      <c r="D252" s="45">
        <f t="shared" ref="D252:P252" si="90">SUM(D250:D251)</f>
        <v>15</v>
      </c>
      <c r="E252" s="45">
        <f t="shared" si="90"/>
        <v>12</v>
      </c>
      <c r="F252" s="45">
        <f t="shared" si="90"/>
        <v>26</v>
      </c>
      <c r="G252" s="45">
        <f t="shared" si="90"/>
        <v>35</v>
      </c>
      <c r="H252" s="45">
        <f t="shared" si="90"/>
        <v>19</v>
      </c>
      <c r="I252" s="45">
        <f t="shared" si="90"/>
        <v>17</v>
      </c>
      <c r="J252" s="45">
        <f t="shared" si="90"/>
        <v>14</v>
      </c>
      <c r="K252" s="45">
        <f t="shared" si="90"/>
        <v>21</v>
      </c>
      <c r="L252" s="45">
        <f t="shared" si="90"/>
        <v>22</v>
      </c>
      <c r="M252" s="45">
        <f t="shared" si="90"/>
        <v>16</v>
      </c>
      <c r="N252" s="45">
        <f t="shared" si="90"/>
        <v>14</v>
      </c>
      <c r="O252" s="45">
        <f t="shared" si="90"/>
        <v>17</v>
      </c>
      <c r="P252" s="45">
        <f t="shared" si="90"/>
        <v>22</v>
      </c>
      <c r="Q252" s="134">
        <f t="shared" si="71"/>
        <v>272</v>
      </c>
    </row>
    <row r="253" spans="1:18" ht="21" x14ac:dyDescent="0.35">
      <c r="A253" s="290">
        <v>83</v>
      </c>
      <c r="B253" s="48" t="s">
        <v>9</v>
      </c>
      <c r="C253" s="41">
        <v>9</v>
      </c>
      <c r="D253" s="41">
        <v>6</v>
      </c>
      <c r="E253" s="41">
        <v>2</v>
      </c>
      <c r="F253" s="41">
        <v>5</v>
      </c>
      <c r="G253" s="41">
        <v>8</v>
      </c>
      <c r="H253" s="41">
        <v>8</v>
      </c>
      <c r="I253" s="41">
        <v>3</v>
      </c>
      <c r="J253" s="41">
        <v>8</v>
      </c>
      <c r="K253" s="41">
        <v>4</v>
      </c>
      <c r="L253" s="41">
        <v>7</v>
      </c>
      <c r="M253" s="41">
        <v>6</v>
      </c>
      <c r="N253" s="41">
        <v>4</v>
      </c>
      <c r="O253" s="46">
        <v>6</v>
      </c>
      <c r="P253" s="46">
        <v>5</v>
      </c>
      <c r="Q253" s="133">
        <f t="shared" si="71"/>
        <v>81</v>
      </c>
      <c r="R253" s="176"/>
    </row>
    <row r="254" spans="1:18" ht="21" x14ac:dyDescent="0.35">
      <c r="A254" s="291"/>
      <c r="B254" s="48" t="s">
        <v>10</v>
      </c>
      <c r="C254" s="40">
        <v>11</v>
      </c>
      <c r="D254" s="40">
        <v>6</v>
      </c>
      <c r="E254" s="40">
        <v>7</v>
      </c>
      <c r="F254" s="40">
        <v>10</v>
      </c>
      <c r="G254" s="40">
        <v>16</v>
      </c>
      <c r="H254" s="40">
        <v>9</v>
      </c>
      <c r="I254" s="40">
        <v>11</v>
      </c>
      <c r="J254" s="40">
        <v>16</v>
      </c>
      <c r="K254" s="40">
        <v>9</v>
      </c>
      <c r="L254" s="40">
        <v>7</v>
      </c>
      <c r="M254" s="40">
        <v>11</v>
      </c>
      <c r="N254" s="40">
        <v>5</v>
      </c>
      <c r="O254" s="46">
        <v>13</v>
      </c>
      <c r="P254" s="46">
        <v>8</v>
      </c>
      <c r="Q254" s="133">
        <f t="shared" si="71"/>
        <v>139</v>
      </c>
      <c r="R254" s="176"/>
    </row>
    <row r="255" spans="1:18" ht="21" x14ac:dyDescent="0.35">
      <c r="A255" s="292"/>
      <c r="B255" s="50" t="s">
        <v>11</v>
      </c>
      <c r="C255" s="45">
        <f>SUM(C253:C254)</f>
        <v>20</v>
      </c>
      <c r="D255" s="45">
        <f t="shared" ref="D255:P255" si="91">SUM(D253:D254)</f>
        <v>12</v>
      </c>
      <c r="E255" s="45">
        <f t="shared" si="91"/>
        <v>9</v>
      </c>
      <c r="F255" s="45">
        <f t="shared" si="91"/>
        <v>15</v>
      </c>
      <c r="G255" s="45">
        <f t="shared" si="91"/>
        <v>24</v>
      </c>
      <c r="H255" s="45">
        <f t="shared" si="91"/>
        <v>17</v>
      </c>
      <c r="I255" s="45">
        <f t="shared" si="91"/>
        <v>14</v>
      </c>
      <c r="J255" s="45">
        <f t="shared" si="91"/>
        <v>24</v>
      </c>
      <c r="K255" s="45">
        <f t="shared" si="91"/>
        <v>13</v>
      </c>
      <c r="L255" s="45">
        <f t="shared" si="91"/>
        <v>14</v>
      </c>
      <c r="M255" s="45">
        <f t="shared" si="91"/>
        <v>17</v>
      </c>
      <c r="N255" s="45">
        <f t="shared" si="91"/>
        <v>9</v>
      </c>
      <c r="O255" s="45">
        <f t="shared" si="91"/>
        <v>19</v>
      </c>
      <c r="P255" s="45">
        <f t="shared" si="91"/>
        <v>13</v>
      </c>
      <c r="Q255" s="134">
        <f t="shared" si="71"/>
        <v>220</v>
      </c>
    </row>
    <row r="256" spans="1:18" ht="21" x14ac:dyDescent="0.35">
      <c r="A256" s="290">
        <v>84</v>
      </c>
      <c r="B256" s="48" t="s">
        <v>9</v>
      </c>
      <c r="C256" s="41">
        <v>1</v>
      </c>
      <c r="D256" s="41">
        <v>8</v>
      </c>
      <c r="E256" s="41">
        <v>1</v>
      </c>
      <c r="F256" s="41">
        <v>4</v>
      </c>
      <c r="G256" s="41">
        <v>4</v>
      </c>
      <c r="H256" s="41">
        <v>1</v>
      </c>
      <c r="I256" s="41">
        <v>3</v>
      </c>
      <c r="J256" s="41">
        <v>7</v>
      </c>
      <c r="K256" s="41">
        <v>5</v>
      </c>
      <c r="L256" s="41">
        <v>6</v>
      </c>
      <c r="M256" s="41">
        <v>9</v>
      </c>
      <c r="N256" s="41">
        <v>4</v>
      </c>
      <c r="O256" s="46">
        <v>9</v>
      </c>
      <c r="P256" s="46">
        <v>7</v>
      </c>
      <c r="Q256" s="133">
        <f t="shared" si="71"/>
        <v>69</v>
      </c>
      <c r="R256" s="176"/>
    </row>
    <row r="257" spans="1:19" ht="21" x14ac:dyDescent="0.35">
      <c r="A257" s="291"/>
      <c r="B257" s="48" t="s">
        <v>10</v>
      </c>
      <c r="C257" s="40">
        <v>8</v>
      </c>
      <c r="D257" s="40">
        <v>2</v>
      </c>
      <c r="E257" s="40">
        <v>3</v>
      </c>
      <c r="F257" s="40">
        <v>9</v>
      </c>
      <c r="G257" s="40">
        <v>2</v>
      </c>
      <c r="H257" s="40">
        <v>5</v>
      </c>
      <c r="I257" s="40">
        <v>7</v>
      </c>
      <c r="J257" s="40">
        <v>8</v>
      </c>
      <c r="K257" s="40">
        <v>8</v>
      </c>
      <c r="L257" s="40">
        <v>7</v>
      </c>
      <c r="M257" s="40">
        <v>13</v>
      </c>
      <c r="N257" s="40">
        <v>6</v>
      </c>
      <c r="O257" s="46">
        <v>4</v>
      </c>
      <c r="P257" s="46">
        <v>8</v>
      </c>
      <c r="Q257" s="133">
        <f t="shared" si="71"/>
        <v>90</v>
      </c>
      <c r="R257" s="176"/>
    </row>
    <row r="258" spans="1:19" ht="21" x14ac:dyDescent="0.35">
      <c r="A258" s="292"/>
      <c r="B258" s="50" t="s">
        <v>11</v>
      </c>
      <c r="C258" s="45">
        <f>SUM(C256:C257)</f>
        <v>9</v>
      </c>
      <c r="D258" s="45">
        <f t="shared" ref="D258:P258" si="92">SUM(D256:D257)</f>
        <v>10</v>
      </c>
      <c r="E258" s="45">
        <f t="shared" si="92"/>
        <v>4</v>
      </c>
      <c r="F258" s="45">
        <f t="shared" si="92"/>
        <v>13</v>
      </c>
      <c r="G258" s="45">
        <f t="shared" si="92"/>
        <v>6</v>
      </c>
      <c r="H258" s="45">
        <f t="shared" si="92"/>
        <v>6</v>
      </c>
      <c r="I258" s="45">
        <f t="shared" si="92"/>
        <v>10</v>
      </c>
      <c r="J258" s="45">
        <f t="shared" si="92"/>
        <v>15</v>
      </c>
      <c r="K258" s="45">
        <f t="shared" si="92"/>
        <v>13</v>
      </c>
      <c r="L258" s="45">
        <f t="shared" si="92"/>
        <v>13</v>
      </c>
      <c r="M258" s="45">
        <f t="shared" si="92"/>
        <v>22</v>
      </c>
      <c r="N258" s="45">
        <f t="shared" si="92"/>
        <v>10</v>
      </c>
      <c r="O258" s="45">
        <f t="shared" si="92"/>
        <v>13</v>
      </c>
      <c r="P258" s="45">
        <f t="shared" si="92"/>
        <v>15</v>
      </c>
      <c r="Q258" s="134">
        <f t="shared" si="71"/>
        <v>159</v>
      </c>
    </row>
    <row r="259" spans="1:19" ht="21" x14ac:dyDescent="0.35">
      <c r="A259" s="290">
        <v>85</v>
      </c>
      <c r="B259" s="48" t="s">
        <v>9</v>
      </c>
      <c r="C259" s="41">
        <v>2</v>
      </c>
      <c r="D259" s="41">
        <v>2</v>
      </c>
      <c r="E259" s="41">
        <v>4</v>
      </c>
      <c r="F259" s="41">
        <v>13</v>
      </c>
      <c r="G259" s="41">
        <v>6</v>
      </c>
      <c r="H259" s="41">
        <v>3</v>
      </c>
      <c r="I259" s="41">
        <v>4</v>
      </c>
      <c r="J259" s="41">
        <v>6</v>
      </c>
      <c r="K259" s="41">
        <v>6</v>
      </c>
      <c r="L259" s="41">
        <v>8</v>
      </c>
      <c r="M259" s="41">
        <v>5</v>
      </c>
      <c r="N259" s="41">
        <v>2</v>
      </c>
      <c r="O259" s="179">
        <v>4</v>
      </c>
      <c r="P259" s="179">
        <v>3</v>
      </c>
      <c r="Q259" s="133">
        <f t="shared" si="71"/>
        <v>68</v>
      </c>
      <c r="R259" s="96"/>
    </row>
    <row r="260" spans="1:19" ht="21" x14ac:dyDescent="0.35">
      <c r="A260" s="291"/>
      <c r="B260" s="48" t="s">
        <v>10</v>
      </c>
      <c r="C260" s="40">
        <v>7</v>
      </c>
      <c r="D260" s="40">
        <v>5</v>
      </c>
      <c r="E260" s="40">
        <v>5</v>
      </c>
      <c r="F260" s="40">
        <v>5</v>
      </c>
      <c r="G260" s="40">
        <v>6</v>
      </c>
      <c r="H260" s="40">
        <v>7</v>
      </c>
      <c r="I260" s="40">
        <v>4</v>
      </c>
      <c r="J260" s="40">
        <v>15</v>
      </c>
      <c r="K260" s="40">
        <v>8</v>
      </c>
      <c r="L260" s="40">
        <v>11</v>
      </c>
      <c r="M260" s="40">
        <v>5</v>
      </c>
      <c r="N260" s="40">
        <v>10</v>
      </c>
      <c r="O260" s="42">
        <v>6</v>
      </c>
      <c r="P260" s="42">
        <v>8</v>
      </c>
      <c r="Q260" s="133">
        <f t="shared" ref="Q260:Q312" si="93">SUM(C260:P260)</f>
        <v>102</v>
      </c>
      <c r="R260" s="177"/>
      <c r="S260" s="222"/>
    </row>
    <row r="261" spans="1:19" ht="21" x14ac:dyDescent="0.35">
      <c r="A261" s="292"/>
      <c r="B261" s="50" t="s">
        <v>11</v>
      </c>
      <c r="C261" s="45">
        <f>SUM(C259:C260)</f>
        <v>9</v>
      </c>
      <c r="D261" s="45">
        <f t="shared" ref="D261:P261" si="94">SUM(D259:D260)</f>
        <v>7</v>
      </c>
      <c r="E261" s="45">
        <f t="shared" si="94"/>
        <v>9</v>
      </c>
      <c r="F261" s="45">
        <f t="shared" si="94"/>
        <v>18</v>
      </c>
      <c r="G261" s="45">
        <f t="shared" si="94"/>
        <v>12</v>
      </c>
      <c r="H261" s="45">
        <f t="shared" si="94"/>
        <v>10</v>
      </c>
      <c r="I261" s="45">
        <f t="shared" si="94"/>
        <v>8</v>
      </c>
      <c r="J261" s="45">
        <f t="shared" si="94"/>
        <v>21</v>
      </c>
      <c r="K261" s="45">
        <f t="shared" si="94"/>
        <v>14</v>
      </c>
      <c r="L261" s="45">
        <f t="shared" si="94"/>
        <v>19</v>
      </c>
      <c r="M261" s="45">
        <f t="shared" si="94"/>
        <v>10</v>
      </c>
      <c r="N261" s="45">
        <f t="shared" si="94"/>
        <v>12</v>
      </c>
      <c r="O261" s="45">
        <f t="shared" si="94"/>
        <v>10</v>
      </c>
      <c r="P261" s="45">
        <f t="shared" si="94"/>
        <v>11</v>
      </c>
      <c r="Q261" s="134">
        <f t="shared" si="93"/>
        <v>170</v>
      </c>
      <c r="R261" s="180"/>
      <c r="S261" s="222"/>
    </row>
    <row r="262" spans="1:19" ht="21" x14ac:dyDescent="0.35">
      <c r="A262" s="290">
        <v>86</v>
      </c>
      <c r="B262" s="48" t="s">
        <v>9</v>
      </c>
      <c r="C262" s="41">
        <v>2</v>
      </c>
      <c r="D262" s="41">
        <v>2</v>
      </c>
      <c r="E262" s="41">
        <v>2</v>
      </c>
      <c r="F262" s="41">
        <v>6</v>
      </c>
      <c r="G262" s="41">
        <v>3</v>
      </c>
      <c r="H262" s="41">
        <v>4</v>
      </c>
      <c r="I262" s="41">
        <v>6</v>
      </c>
      <c r="J262" s="41">
        <v>10</v>
      </c>
      <c r="K262" s="41">
        <v>4</v>
      </c>
      <c r="L262" s="41">
        <v>7</v>
      </c>
      <c r="M262" s="41">
        <v>10</v>
      </c>
      <c r="N262" s="41">
        <v>6</v>
      </c>
      <c r="O262" s="46">
        <v>5</v>
      </c>
      <c r="P262" s="46">
        <v>7</v>
      </c>
      <c r="Q262" s="133">
        <f t="shared" si="93"/>
        <v>74</v>
      </c>
      <c r="R262" s="176"/>
      <c r="S262" s="222"/>
    </row>
    <row r="263" spans="1:19" ht="21" x14ac:dyDescent="0.35">
      <c r="A263" s="291"/>
      <c r="B263" s="48" t="s">
        <v>10</v>
      </c>
      <c r="C263" s="40">
        <v>5</v>
      </c>
      <c r="D263" s="40">
        <v>1</v>
      </c>
      <c r="E263" s="40">
        <v>1</v>
      </c>
      <c r="F263" s="40">
        <v>5</v>
      </c>
      <c r="G263" s="40">
        <v>3</v>
      </c>
      <c r="H263" s="40">
        <v>2</v>
      </c>
      <c r="I263" s="40">
        <v>4</v>
      </c>
      <c r="J263" s="40">
        <v>19</v>
      </c>
      <c r="K263" s="40">
        <v>9</v>
      </c>
      <c r="L263" s="40">
        <v>4</v>
      </c>
      <c r="M263" s="40">
        <v>10</v>
      </c>
      <c r="N263" s="40">
        <v>5</v>
      </c>
      <c r="O263" s="42">
        <v>6</v>
      </c>
      <c r="P263" s="42">
        <v>9</v>
      </c>
      <c r="Q263" s="133">
        <f t="shared" si="93"/>
        <v>83</v>
      </c>
      <c r="R263" s="177"/>
      <c r="S263" s="222"/>
    </row>
    <row r="264" spans="1:19" ht="21" x14ac:dyDescent="0.35">
      <c r="A264" s="292"/>
      <c r="B264" s="50" t="s">
        <v>11</v>
      </c>
      <c r="C264" s="45">
        <f>SUM(C262:C263)</f>
        <v>7</v>
      </c>
      <c r="D264" s="45">
        <f t="shared" ref="D264:P264" si="95">SUM(D262:D263)</f>
        <v>3</v>
      </c>
      <c r="E264" s="45">
        <f t="shared" si="95"/>
        <v>3</v>
      </c>
      <c r="F264" s="45">
        <f t="shared" si="95"/>
        <v>11</v>
      </c>
      <c r="G264" s="45">
        <f t="shared" si="95"/>
        <v>6</v>
      </c>
      <c r="H264" s="45">
        <f t="shared" si="95"/>
        <v>6</v>
      </c>
      <c r="I264" s="45">
        <f t="shared" si="95"/>
        <v>10</v>
      </c>
      <c r="J264" s="45">
        <f t="shared" si="95"/>
        <v>29</v>
      </c>
      <c r="K264" s="45">
        <f t="shared" si="95"/>
        <v>13</v>
      </c>
      <c r="L264" s="45">
        <f t="shared" si="95"/>
        <v>11</v>
      </c>
      <c r="M264" s="45">
        <f t="shared" si="95"/>
        <v>20</v>
      </c>
      <c r="N264" s="45">
        <f t="shared" si="95"/>
        <v>11</v>
      </c>
      <c r="O264" s="45">
        <f t="shared" si="95"/>
        <v>11</v>
      </c>
      <c r="P264" s="45">
        <f t="shared" si="95"/>
        <v>16</v>
      </c>
      <c r="Q264" s="134">
        <f t="shared" si="93"/>
        <v>157</v>
      </c>
      <c r="R264" s="180"/>
      <c r="S264" s="222"/>
    </row>
    <row r="265" spans="1:19" ht="21" x14ac:dyDescent="0.35">
      <c r="A265" s="290">
        <v>87</v>
      </c>
      <c r="B265" s="48" t="s">
        <v>9</v>
      </c>
      <c r="C265" s="41">
        <v>2</v>
      </c>
      <c r="D265" s="41">
        <v>3</v>
      </c>
      <c r="E265" s="41">
        <v>2</v>
      </c>
      <c r="F265" s="41">
        <v>2</v>
      </c>
      <c r="G265" s="41">
        <v>4</v>
      </c>
      <c r="H265" s="41">
        <v>5</v>
      </c>
      <c r="I265" s="41">
        <v>5</v>
      </c>
      <c r="J265" s="41">
        <v>7</v>
      </c>
      <c r="K265" s="41">
        <v>5</v>
      </c>
      <c r="L265" s="41">
        <v>4</v>
      </c>
      <c r="M265" s="41">
        <v>6</v>
      </c>
      <c r="N265" s="41">
        <v>1</v>
      </c>
      <c r="O265" s="42">
        <v>4</v>
      </c>
      <c r="P265" s="42">
        <v>9</v>
      </c>
      <c r="Q265" s="133">
        <f t="shared" si="93"/>
        <v>59</v>
      </c>
      <c r="R265" s="177"/>
    </row>
    <row r="266" spans="1:19" ht="21" x14ac:dyDescent="0.35">
      <c r="A266" s="291"/>
      <c r="B266" s="48" t="s">
        <v>10</v>
      </c>
      <c r="C266" s="40">
        <v>8</v>
      </c>
      <c r="D266" s="40">
        <v>7</v>
      </c>
      <c r="E266" s="40">
        <v>5</v>
      </c>
      <c r="F266" s="40">
        <v>6</v>
      </c>
      <c r="G266" s="40">
        <v>5</v>
      </c>
      <c r="H266" s="40">
        <v>4</v>
      </c>
      <c r="I266" s="40">
        <v>8</v>
      </c>
      <c r="J266" s="40">
        <v>6</v>
      </c>
      <c r="K266" s="40">
        <v>7</v>
      </c>
      <c r="L266" s="40">
        <v>7</v>
      </c>
      <c r="M266" s="40">
        <v>5</v>
      </c>
      <c r="N266" s="40">
        <v>3</v>
      </c>
      <c r="O266" s="42">
        <v>9</v>
      </c>
      <c r="P266" s="42">
        <v>7</v>
      </c>
      <c r="Q266" s="133">
        <f t="shared" si="93"/>
        <v>87</v>
      </c>
      <c r="R266" s="177"/>
    </row>
    <row r="267" spans="1:19" ht="21" x14ac:dyDescent="0.35">
      <c r="A267" s="292"/>
      <c r="B267" s="50" t="s">
        <v>11</v>
      </c>
      <c r="C267" s="45">
        <f>SUM(C265:C266)</f>
        <v>10</v>
      </c>
      <c r="D267" s="45">
        <f t="shared" ref="D267:P267" si="96">SUM(D265:D266)</f>
        <v>10</v>
      </c>
      <c r="E267" s="45">
        <f t="shared" si="96"/>
        <v>7</v>
      </c>
      <c r="F267" s="45">
        <f t="shared" si="96"/>
        <v>8</v>
      </c>
      <c r="G267" s="45">
        <f t="shared" si="96"/>
        <v>9</v>
      </c>
      <c r="H267" s="45">
        <f t="shared" si="96"/>
        <v>9</v>
      </c>
      <c r="I267" s="45">
        <f t="shared" si="96"/>
        <v>13</v>
      </c>
      <c r="J267" s="45">
        <f t="shared" si="96"/>
        <v>13</v>
      </c>
      <c r="K267" s="45">
        <f t="shared" si="96"/>
        <v>12</v>
      </c>
      <c r="L267" s="45">
        <f t="shared" si="96"/>
        <v>11</v>
      </c>
      <c r="M267" s="45">
        <f t="shared" si="96"/>
        <v>11</v>
      </c>
      <c r="N267" s="45">
        <f t="shared" si="96"/>
        <v>4</v>
      </c>
      <c r="O267" s="45">
        <f t="shared" si="96"/>
        <v>13</v>
      </c>
      <c r="P267" s="45">
        <f t="shared" si="96"/>
        <v>16</v>
      </c>
      <c r="Q267" s="134">
        <f t="shared" si="93"/>
        <v>146</v>
      </c>
    </row>
    <row r="268" spans="1:19" ht="21" x14ac:dyDescent="0.35">
      <c r="A268" s="290">
        <v>88</v>
      </c>
      <c r="B268" s="48" t="s">
        <v>9</v>
      </c>
      <c r="C268" s="41">
        <v>3</v>
      </c>
      <c r="D268" s="41">
        <v>3</v>
      </c>
      <c r="E268" s="41">
        <v>1</v>
      </c>
      <c r="F268" s="41">
        <v>1</v>
      </c>
      <c r="G268" s="41">
        <v>3</v>
      </c>
      <c r="H268" s="41">
        <v>2</v>
      </c>
      <c r="I268" s="41">
        <v>0</v>
      </c>
      <c r="J268" s="41">
        <v>3</v>
      </c>
      <c r="K268" s="41">
        <v>2</v>
      </c>
      <c r="L268" s="41">
        <v>4</v>
      </c>
      <c r="M268" s="41">
        <v>3</v>
      </c>
      <c r="N268" s="41">
        <v>2</v>
      </c>
      <c r="O268" s="42">
        <v>6</v>
      </c>
      <c r="P268" s="42">
        <v>2</v>
      </c>
      <c r="Q268" s="133">
        <f t="shared" si="93"/>
        <v>35</v>
      </c>
      <c r="R268" s="177"/>
    </row>
    <row r="269" spans="1:19" ht="21" x14ac:dyDescent="0.35">
      <c r="A269" s="291"/>
      <c r="B269" s="48" t="s">
        <v>10</v>
      </c>
      <c r="C269" s="40">
        <v>5</v>
      </c>
      <c r="D269" s="40">
        <v>7</v>
      </c>
      <c r="E269" s="40">
        <v>3</v>
      </c>
      <c r="F269" s="40">
        <v>3</v>
      </c>
      <c r="G269" s="40">
        <v>7</v>
      </c>
      <c r="H269" s="40">
        <v>5</v>
      </c>
      <c r="I269" s="40">
        <v>3</v>
      </c>
      <c r="J269" s="40">
        <v>8</v>
      </c>
      <c r="K269" s="40">
        <v>2</v>
      </c>
      <c r="L269" s="40">
        <v>7</v>
      </c>
      <c r="M269" s="40">
        <v>7</v>
      </c>
      <c r="N269" s="40">
        <v>0</v>
      </c>
      <c r="O269" s="42">
        <v>4</v>
      </c>
      <c r="P269" s="42">
        <v>4</v>
      </c>
      <c r="Q269" s="133">
        <f t="shared" si="93"/>
        <v>65</v>
      </c>
      <c r="R269" s="177"/>
    </row>
    <row r="270" spans="1:19" ht="21" x14ac:dyDescent="0.35">
      <c r="A270" s="292"/>
      <c r="B270" s="50" t="s">
        <v>11</v>
      </c>
      <c r="C270" s="45">
        <f>SUM(C268:C269)</f>
        <v>8</v>
      </c>
      <c r="D270" s="45">
        <f t="shared" ref="D270:P270" si="97">SUM(D268:D269)</f>
        <v>10</v>
      </c>
      <c r="E270" s="45">
        <f t="shared" si="97"/>
        <v>4</v>
      </c>
      <c r="F270" s="45">
        <f t="shared" si="97"/>
        <v>4</v>
      </c>
      <c r="G270" s="45">
        <f t="shared" si="97"/>
        <v>10</v>
      </c>
      <c r="H270" s="45">
        <f t="shared" si="97"/>
        <v>7</v>
      </c>
      <c r="I270" s="45">
        <f t="shared" si="97"/>
        <v>3</v>
      </c>
      <c r="J270" s="45">
        <f t="shared" si="97"/>
        <v>11</v>
      </c>
      <c r="K270" s="45">
        <f t="shared" si="97"/>
        <v>4</v>
      </c>
      <c r="L270" s="45">
        <f t="shared" si="97"/>
        <v>11</v>
      </c>
      <c r="M270" s="45">
        <f t="shared" si="97"/>
        <v>10</v>
      </c>
      <c r="N270" s="45">
        <f t="shared" si="97"/>
        <v>2</v>
      </c>
      <c r="O270" s="45">
        <f t="shared" si="97"/>
        <v>10</v>
      </c>
      <c r="P270" s="45">
        <f t="shared" si="97"/>
        <v>6</v>
      </c>
      <c r="Q270" s="134">
        <f t="shared" si="93"/>
        <v>100</v>
      </c>
    </row>
    <row r="271" spans="1:19" ht="21" x14ac:dyDescent="0.35">
      <c r="A271" s="290">
        <v>89</v>
      </c>
      <c r="B271" s="48" t="s">
        <v>9</v>
      </c>
      <c r="C271" s="41">
        <v>4</v>
      </c>
      <c r="D271" s="41">
        <v>3</v>
      </c>
      <c r="E271" s="41">
        <v>2</v>
      </c>
      <c r="F271" s="41">
        <v>2</v>
      </c>
      <c r="G271" s="41">
        <v>6</v>
      </c>
      <c r="H271" s="41">
        <v>8</v>
      </c>
      <c r="I271" s="41">
        <v>1</v>
      </c>
      <c r="J271" s="41">
        <v>3</v>
      </c>
      <c r="K271" s="41">
        <v>3</v>
      </c>
      <c r="L271" s="41">
        <v>3</v>
      </c>
      <c r="M271" s="41">
        <v>0</v>
      </c>
      <c r="N271" s="41">
        <v>1</v>
      </c>
      <c r="O271" s="42">
        <v>5</v>
      </c>
      <c r="P271" s="42">
        <v>1</v>
      </c>
      <c r="Q271" s="133">
        <f t="shared" si="93"/>
        <v>42</v>
      </c>
      <c r="R271" s="177"/>
    </row>
    <row r="272" spans="1:19" ht="21" x14ac:dyDescent="0.35">
      <c r="A272" s="291"/>
      <c r="B272" s="48" t="s">
        <v>10</v>
      </c>
      <c r="C272" s="40">
        <v>3</v>
      </c>
      <c r="D272" s="40">
        <v>4</v>
      </c>
      <c r="E272" s="40">
        <v>0</v>
      </c>
      <c r="F272" s="40">
        <v>4</v>
      </c>
      <c r="G272" s="40">
        <v>5</v>
      </c>
      <c r="H272" s="40">
        <v>2</v>
      </c>
      <c r="I272" s="40">
        <v>2</v>
      </c>
      <c r="J272" s="40">
        <v>3</v>
      </c>
      <c r="K272" s="40">
        <v>5</v>
      </c>
      <c r="L272" s="40">
        <v>1</v>
      </c>
      <c r="M272" s="40">
        <v>7</v>
      </c>
      <c r="N272" s="40">
        <v>4</v>
      </c>
      <c r="O272" s="42">
        <v>6</v>
      </c>
      <c r="P272" s="42">
        <v>4</v>
      </c>
      <c r="Q272" s="133">
        <f t="shared" si="93"/>
        <v>50</v>
      </c>
      <c r="R272" s="177"/>
    </row>
    <row r="273" spans="1:18" ht="21" x14ac:dyDescent="0.35">
      <c r="A273" s="292"/>
      <c r="B273" s="50" t="s">
        <v>11</v>
      </c>
      <c r="C273" s="45">
        <f>SUM(C271:C272)</f>
        <v>7</v>
      </c>
      <c r="D273" s="45">
        <f t="shared" ref="D273:P273" si="98">SUM(D271:D272)</f>
        <v>7</v>
      </c>
      <c r="E273" s="45">
        <f t="shared" si="98"/>
        <v>2</v>
      </c>
      <c r="F273" s="45">
        <f t="shared" si="98"/>
        <v>6</v>
      </c>
      <c r="G273" s="45">
        <f t="shared" si="98"/>
        <v>11</v>
      </c>
      <c r="H273" s="45">
        <f t="shared" si="98"/>
        <v>10</v>
      </c>
      <c r="I273" s="45">
        <f t="shared" si="98"/>
        <v>3</v>
      </c>
      <c r="J273" s="45">
        <f t="shared" si="98"/>
        <v>6</v>
      </c>
      <c r="K273" s="45">
        <f t="shared" si="98"/>
        <v>8</v>
      </c>
      <c r="L273" s="45">
        <f t="shared" si="98"/>
        <v>4</v>
      </c>
      <c r="M273" s="45">
        <f t="shared" si="98"/>
        <v>7</v>
      </c>
      <c r="N273" s="45">
        <f t="shared" si="98"/>
        <v>5</v>
      </c>
      <c r="O273" s="45">
        <f t="shared" si="98"/>
        <v>11</v>
      </c>
      <c r="P273" s="45">
        <f t="shared" si="98"/>
        <v>5</v>
      </c>
      <c r="Q273" s="134">
        <f t="shared" si="93"/>
        <v>92</v>
      </c>
    </row>
    <row r="274" spans="1:18" ht="21" x14ac:dyDescent="0.35">
      <c r="A274" s="290">
        <v>90</v>
      </c>
      <c r="B274" s="48" t="s">
        <v>9</v>
      </c>
      <c r="C274" s="41">
        <v>1</v>
      </c>
      <c r="D274" s="41">
        <v>1</v>
      </c>
      <c r="E274" s="41">
        <v>5</v>
      </c>
      <c r="F274" s="41">
        <v>0</v>
      </c>
      <c r="G274" s="41">
        <v>3</v>
      </c>
      <c r="H274" s="41">
        <v>1</v>
      </c>
      <c r="I274" s="41">
        <v>1</v>
      </c>
      <c r="J274" s="41">
        <v>0</v>
      </c>
      <c r="K274" s="41">
        <v>1</v>
      </c>
      <c r="L274" s="41">
        <v>6</v>
      </c>
      <c r="M274" s="41">
        <v>0</v>
      </c>
      <c r="N274" s="41">
        <v>0</v>
      </c>
      <c r="O274" s="42">
        <v>4</v>
      </c>
      <c r="P274" s="42">
        <v>4</v>
      </c>
      <c r="Q274" s="133">
        <f t="shared" si="93"/>
        <v>27</v>
      </c>
      <c r="R274" s="177"/>
    </row>
    <row r="275" spans="1:18" ht="21" x14ac:dyDescent="0.35">
      <c r="A275" s="291"/>
      <c r="B275" s="48" t="s">
        <v>10</v>
      </c>
      <c r="C275" s="40">
        <v>4</v>
      </c>
      <c r="D275" s="40">
        <v>4</v>
      </c>
      <c r="E275" s="40">
        <v>2</v>
      </c>
      <c r="F275" s="40">
        <v>6</v>
      </c>
      <c r="G275" s="40">
        <v>6</v>
      </c>
      <c r="H275" s="40">
        <v>3</v>
      </c>
      <c r="I275" s="40">
        <v>3</v>
      </c>
      <c r="J275" s="40">
        <v>4</v>
      </c>
      <c r="K275" s="40">
        <v>0</v>
      </c>
      <c r="L275" s="40">
        <v>2</v>
      </c>
      <c r="M275" s="40">
        <v>3</v>
      </c>
      <c r="N275" s="40">
        <v>0</v>
      </c>
      <c r="O275" s="42">
        <v>3</v>
      </c>
      <c r="P275" s="42">
        <v>4</v>
      </c>
      <c r="Q275" s="133">
        <f t="shared" si="93"/>
        <v>44</v>
      </c>
      <c r="R275" s="177"/>
    </row>
    <row r="276" spans="1:18" ht="21" x14ac:dyDescent="0.35">
      <c r="A276" s="292"/>
      <c r="B276" s="50" t="s">
        <v>11</v>
      </c>
      <c r="C276" s="45">
        <f>SUM(C274:C275)</f>
        <v>5</v>
      </c>
      <c r="D276" s="45">
        <f t="shared" ref="D276:P276" si="99">SUM(D274:D275)</f>
        <v>5</v>
      </c>
      <c r="E276" s="45">
        <f t="shared" si="99"/>
        <v>7</v>
      </c>
      <c r="F276" s="45">
        <f t="shared" si="99"/>
        <v>6</v>
      </c>
      <c r="G276" s="45">
        <f t="shared" si="99"/>
        <v>9</v>
      </c>
      <c r="H276" s="45">
        <f t="shared" si="99"/>
        <v>4</v>
      </c>
      <c r="I276" s="45">
        <f t="shared" si="99"/>
        <v>4</v>
      </c>
      <c r="J276" s="45">
        <f t="shared" si="99"/>
        <v>4</v>
      </c>
      <c r="K276" s="45">
        <f t="shared" si="99"/>
        <v>1</v>
      </c>
      <c r="L276" s="45">
        <f t="shared" si="99"/>
        <v>8</v>
      </c>
      <c r="M276" s="45">
        <f t="shared" si="99"/>
        <v>3</v>
      </c>
      <c r="N276" s="45">
        <f t="shared" si="99"/>
        <v>0</v>
      </c>
      <c r="O276" s="45">
        <f t="shared" si="99"/>
        <v>7</v>
      </c>
      <c r="P276" s="45">
        <f t="shared" si="99"/>
        <v>8</v>
      </c>
      <c r="Q276" s="134">
        <f t="shared" si="93"/>
        <v>71</v>
      </c>
    </row>
    <row r="277" spans="1:18" ht="21" x14ac:dyDescent="0.35">
      <c r="A277" s="290">
        <v>91</v>
      </c>
      <c r="B277" s="48" t="s">
        <v>9</v>
      </c>
      <c r="C277" s="41">
        <v>1</v>
      </c>
      <c r="D277" s="41">
        <v>2</v>
      </c>
      <c r="E277" s="41">
        <v>0</v>
      </c>
      <c r="F277" s="41">
        <v>3</v>
      </c>
      <c r="G277" s="41">
        <v>3</v>
      </c>
      <c r="H277" s="41">
        <v>0</v>
      </c>
      <c r="I277" s="41">
        <v>4</v>
      </c>
      <c r="J277" s="41">
        <v>3</v>
      </c>
      <c r="K277" s="41">
        <v>4</v>
      </c>
      <c r="L277" s="41">
        <v>3</v>
      </c>
      <c r="M277" s="41">
        <v>2</v>
      </c>
      <c r="N277" s="41">
        <v>1</v>
      </c>
      <c r="O277" s="42">
        <v>2</v>
      </c>
      <c r="P277" s="42">
        <v>3</v>
      </c>
      <c r="Q277" s="133">
        <f t="shared" si="93"/>
        <v>31</v>
      </c>
      <c r="R277" s="177"/>
    </row>
    <row r="278" spans="1:18" ht="21" x14ac:dyDescent="0.35">
      <c r="A278" s="291"/>
      <c r="B278" s="48" t="s">
        <v>10</v>
      </c>
      <c r="C278" s="40">
        <v>4</v>
      </c>
      <c r="D278" s="40">
        <v>6</v>
      </c>
      <c r="E278" s="40">
        <v>0</v>
      </c>
      <c r="F278" s="40">
        <v>2</v>
      </c>
      <c r="G278" s="40">
        <v>6</v>
      </c>
      <c r="H278" s="40">
        <v>2</v>
      </c>
      <c r="I278" s="40">
        <v>4</v>
      </c>
      <c r="J278" s="40">
        <v>4</v>
      </c>
      <c r="K278" s="40">
        <v>4</v>
      </c>
      <c r="L278" s="40">
        <v>1</v>
      </c>
      <c r="M278" s="40">
        <v>3</v>
      </c>
      <c r="N278" s="40">
        <v>3</v>
      </c>
      <c r="O278" s="42">
        <v>3</v>
      </c>
      <c r="P278" s="42">
        <v>1</v>
      </c>
      <c r="Q278" s="133">
        <f t="shared" si="93"/>
        <v>43</v>
      </c>
      <c r="R278" s="177"/>
    </row>
    <row r="279" spans="1:18" ht="21" x14ac:dyDescent="0.35">
      <c r="A279" s="292"/>
      <c r="B279" s="50" t="s">
        <v>11</v>
      </c>
      <c r="C279" s="45">
        <f>SUM(C277:C278)</f>
        <v>5</v>
      </c>
      <c r="D279" s="45">
        <f t="shared" ref="D279:P279" si="100">SUM(D277:D278)</f>
        <v>8</v>
      </c>
      <c r="E279" s="45">
        <f t="shared" si="100"/>
        <v>0</v>
      </c>
      <c r="F279" s="45">
        <f t="shared" si="100"/>
        <v>5</v>
      </c>
      <c r="G279" s="45">
        <f t="shared" si="100"/>
        <v>9</v>
      </c>
      <c r="H279" s="45">
        <f t="shared" si="100"/>
        <v>2</v>
      </c>
      <c r="I279" s="45">
        <f t="shared" si="100"/>
        <v>8</v>
      </c>
      <c r="J279" s="45">
        <f t="shared" si="100"/>
        <v>7</v>
      </c>
      <c r="K279" s="45">
        <f t="shared" si="100"/>
        <v>8</v>
      </c>
      <c r="L279" s="45">
        <f t="shared" si="100"/>
        <v>4</v>
      </c>
      <c r="M279" s="45">
        <f t="shared" si="100"/>
        <v>5</v>
      </c>
      <c r="N279" s="45">
        <f t="shared" si="100"/>
        <v>4</v>
      </c>
      <c r="O279" s="45">
        <f t="shared" si="100"/>
        <v>5</v>
      </c>
      <c r="P279" s="45">
        <f t="shared" si="100"/>
        <v>4</v>
      </c>
      <c r="Q279" s="134">
        <f t="shared" si="93"/>
        <v>74</v>
      </c>
    </row>
    <row r="280" spans="1:18" ht="21" x14ac:dyDescent="0.35">
      <c r="A280" s="290">
        <v>92</v>
      </c>
      <c r="B280" s="48" t="s">
        <v>9</v>
      </c>
      <c r="C280" s="41">
        <v>3</v>
      </c>
      <c r="D280" s="41">
        <v>2</v>
      </c>
      <c r="E280" s="41">
        <v>0</v>
      </c>
      <c r="F280" s="41">
        <v>1</v>
      </c>
      <c r="G280" s="41">
        <v>5</v>
      </c>
      <c r="H280" s="41">
        <v>1</v>
      </c>
      <c r="I280" s="41">
        <v>0</v>
      </c>
      <c r="J280" s="41">
        <v>4</v>
      </c>
      <c r="K280" s="41">
        <v>2</v>
      </c>
      <c r="L280" s="41">
        <v>2</v>
      </c>
      <c r="M280" s="41">
        <v>1</v>
      </c>
      <c r="N280" s="41">
        <v>1</v>
      </c>
      <c r="O280" s="42">
        <v>1</v>
      </c>
      <c r="P280" s="42">
        <v>1</v>
      </c>
      <c r="Q280" s="133">
        <f t="shared" si="93"/>
        <v>24</v>
      </c>
      <c r="R280" s="177"/>
    </row>
    <row r="281" spans="1:18" ht="21" x14ac:dyDescent="0.35">
      <c r="A281" s="291"/>
      <c r="B281" s="48" t="s">
        <v>10</v>
      </c>
      <c r="C281" s="40">
        <v>1</v>
      </c>
      <c r="D281" s="40">
        <v>1</v>
      </c>
      <c r="E281" s="40">
        <v>1</v>
      </c>
      <c r="F281" s="40">
        <v>6</v>
      </c>
      <c r="G281" s="40">
        <v>1</v>
      </c>
      <c r="H281" s="40">
        <v>4</v>
      </c>
      <c r="I281" s="40">
        <v>2</v>
      </c>
      <c r="J281" s="40">
        <v>1</v>
      </c>
      <c r="K281" s="40">
        <v>2</v>
      </c>
      <c r="L281" s="40">
        <v>2</v>
      </c>
      <c r="M281" s="40">
        <v>0</v>
      </c>
      <c r="N281" s="40">
        <v>1</v>
      </c>
      <c r="O281" s="42">
        <v>1</v>
      </c>
      <c r="P281" s="42">
        <v>1</v>
      </c>
      <c r="Q281" s="133">
        <f t="shared" si="93"/>
        <v>24</v>
      </c>
      <c r="R281" s="177"/>
    </row>
    <row r="282" spans="1:18" ht="21" x14ac:dyDescent="0.35">
      <c r="A282" s="292"/>
      <c r="B282" s="50" t="s">
        <v>11</v>
      </c>
      <c r="C282" s="45">
        <f>SUM(C280:C281)</f>
        <v>4</v>
      </c>
      <c r="D282" s="45">
        <f t="shared" ref="D282:P282" si="101">SUM(D280:D281)</f>
        <v>3</v>
      </c>
      <c r="E282" s="45">
        <f t="shared" si="101"/>
        <v>1</v>
      </c>
      <c r="F282" s="45">
        <f t="shared" si="101"/>
        <v>7</v>
      </c>
      <c r="G282" s="45">
        <f t="shared" si="101"/>
        <v>6</v>
      </c>
      <c r="H282" s="45">
        <f t="shared" si="101"/>
        <v>5</v>
      </c>
      <c r="I282" s="45">
        <f t="shared" si="101"/>
        <v>2</v>
      </c>
      <c r="J282" s="45">
        <f t="shared" si="101"/>
        <v>5</v>
      </c>
      <c r="K282" s="45">
        <f t="shared" si="101"/>
        <v>4</v>
      </c>
      <c r="L282" s="45">
        <f t="shared" si="101"/>
        <v>4</v>
      </c>
      <c r="M282" s="45">
        <f t="shared" si="101"/>
        <v>1</v>
      </c>
      <c r="N282" s="45">
        <f t="shared" si="101"/>
        <v>2</v>
      </c>
      <c r="O282" s="45">
        <f t="shared" si="101"/>
        <v>2</v>
      </c>
      <c r="P282" s="45">
        <f t="shared" si="101"/>
        <v>2</v>
      </c>
      <c r="Q282" s="134">
        <f t="shared" si="93"/>
        <v>48</v>
      </c>
    </row>
    <row r="283" spans="1:18" ht="21" x14ac:dyDescent="0.35">
      <c r="A283" s="290">
        <v>93</v>
      </c>
      <c r="B283" s="48" t="s">
        <v>9</v>
      </c>
      <c r="C283" s="41">
        <v>1</v>
      </c>
      <c r="D283" s="41">
        <v>0</v>
      </c>
      <c r="E283" s="41">
        <v>1</v>
      </c>
      <c r="F283" s="41">
        <v>1</v>
      </c>
      <c r="G283" s="41">
        <v>1</v>
      </c>
      <c r="H283" s="41">
        <v>0</v>
      </c>
      <c r="I283" s="41">
        <v>1</v>
      </c>
      <c r="J283" s="41">
        <v>1</v>
      </c>
      <c r="K283" s="41">
        <v>1</v>
      </c>
      <c r="L283" s="41">
        <v>2</v>
      </c>
      <c r="M283" s="41">
        <v>0</v>
      </c>
      <c r="N283" s="41">
        <v>2</v>
      </c>
      <c r="O283" s="42">
        <v>2</v>
      </c>
      <c r="P283" s="42">
        <v>1</v>
      </c>
      <c r="Q283" s="133">
        <f t="shared" si="93"/>
        <v>14</v>
      </c>
      <c r="R283" s="177"/>
    </row>
    <row r="284" spans="1:18" ht="21" x14ac:dyDescent="0.35">
      <c r="A284" s="291"/>
      <c r="B284" s="48" t="s">
        <v>10</v>
      </c>
      <c r="C284" s="40">
        <v>2</v>
      </c>
      <c r="D284" s="40">
        <v>0</v>
      </c>
      <c r="E284" s="40">
        <v>1</v>
      </c>
      <c r="F284" s="40">
        <v>1</v>
      </c>
      <c r="G284" s="40">
        <v>0</v>
      </c>
      <c r="H284" s="40">
        <v>1</v>
      </c>
      <c r="I284" s="40">
        <v>1</v>
      </c>
      <c r="J284" s="40">
        <v>1</v>
      </c>
      <c r="K284" s="40">
        <v>7</v>
      </c>
      <c r="L284" s="40">
        <v>1</v>
      </c>
      <c r="M284" s="40">
        <v>0</v>
      </c>
      <c r="N284" s="40">
        <v>0</v>
      </c>
      <c r="O284" s="42">
        <v>2</v>
      </c>
      <c r="P284" s="42">
        <v>2</v>
      </c>
      <c r="Q284" s="133">
        <f t="shared" si="93"/>
        <v>19</v>
      </c>
      <c r="R284" s="177"/>
    </row>
    <row r="285" spans="1:18" ht="21" x14ac:dyDescent="0.35">
      <c r="A285" s="292"/>
      <c r="B285" s="50" t="s">
        <v>11</v>
      </c>
      <c r="C285" s="45">
        <f>SUM(C283:C284)</f>
        <v>3</v>
      </c>
      <c r="D285" s="45">
        <f t="shared" ref="D285:P285" si="102">SUM(D283:D284)</f>
        <v>0</v>
      </c>
      <c r="E285" s="45">
        <f t="shared" si="102"/>
        <v>2</v>
      </c>
      <c r="F285" s="45">
        <f t="shared" si="102"/>
        <v>2</v>
      </c>
      <c r="G285" s="45">
        <f t="shared" si="102"/>
        <v>1</v>
      </c>
      <c r="H285" s="45">
        <f t="shared" si="102"/>
        <v>1</v>
      </c>
      <c r="I285" s="45">
        <f t="shared" si="102"/>
        <v>2</v>
      </c>
      <c r="J285" s="45">
        <f t="shared" si="102"/>
        <v>2</v>
      </c>
      <c r="K285" s="45">
        <f t="shared" si="102"/>
        <v>8</v>
      </c>
      <c r="L285" s="45">
        <f t="shared" si="102"/>
        <v>3</v>
      </c>
      <c r="M285" s="45">
        <f t="shared" si="102"/>
        <v>0</v>
      </c>
      <c r="N285" s="45">
        <f t="shared" si="102"/>
        <v>2</v>
      </c>
      <c r="O285" s="45">
        <f t="shared" si="102"/>
        <v>4</v>
      </c>
      <c r="P285" s="45">
        <f t="shared" si="102"/>
        <v>3</v>
      </c>
      <c r="Q285" s="134">
        <f t="shared" si="93"/>
        <v>33</v>
      </c>
    </row>
    <row r="286" spans="1:18" ht="21" x14ac:dyDescent="0.35">
      <c r="A286" s="290">
        <v>94</v>
      </c>
      <c r="B286" s="48" t="s">
        <v>9</v>
      </c>
      <c r="C286" s="41">
        <v>0</v>
      </c>
      <c r="D286" s="41">
        <v>0</v>
      </c>
      <c r="E286" s="41">
        <v>0</v>
      </c>
      <c r="F286" s="41">
        <v>1</v>
      </c>
      <c r="G286" s="41">
        <v>1</v>
      </c>
      <c r="H286" s="41">
        <v>1</v>
      </c>
      <c r="I286" s="41">
        <v>0</v>
      </c>
      <c r="J286" s="41">
        <v>0</v>
      </c>
      <c r="K286" s="41">
        <v>0</v>
      </c>
      <c r="L286" s="41">
        <v>0</v>
      </c>
      <c r="M286" s="41">
        <v>1</v>
      </c>
      <c r="N286" s="41">
        <v>0</v>
      </c>
      <c r="O286" s="42">
        <v>2</v>
      </c>
      <c r="P286" s="42">
        <v>4</v>
      </c>
      <c r="Q286" s="133">
        <f t="shared" si="93"/>
        <v>10</v>
      </c>
      <c r="R286" s="177"/>
    </row>
    <row r="287" spans="1:18" ht="21" x14ac:dyDescent="0.35">
      <c r="A287" s="291"/>
      <c r="B287" s="48" t="s">
        <v>10</v>
      </c>
      <c r="C287" s="40">
        <v>1</v>
      </c>
      <c r="D287" s="40">
        <v>2</v>
      </c>
      <c r="E287" s="40">
        <v>0</v>
      </c>
      <c r="F287" s="40">
        <v>2</v>
      </c>
      <c r="G287" s="40">
        <v>1</v>
      </c>
      <c r="H287" s="40">
        <v>0</v>
      </c>
      <c r="I287" s="40">
        <v>2</v>
      </c>
      <c r="J287" s="40">
        <v>1</v>
      </c>
      <c r="K287" s="40">
        <v>0</v>
      </c>
      <c r="L287" s="40">
        <v>2</v>
      </c>
      <c r="M287" s="40">
        <v>0</v>
      </c>
      <c r="N287" s="40">
        <v>0</v>
      </c>
      <c r="O287" s="42">
        <v>2</v>
      </c>
      <c r="P287" s="42">
        <v>3</v>
      </c>
      <c r="Q287" s="133">
        <f t="shared" si="93"/>
        <v>16</v>
      </c>
      <c r="R287" s="177"/>
    </row>
    <row r="288" spans="1:18" ht="21" x14ac:dyDescent="0.35">
      <c r="A288" s="292"/>
      <c r="B288" s="50" t="s">
        <v>11</v>
      </c>
      <c r="C288" s="45">
        <f>SUM(C286:C287)</f>
        <v>1</v>
      </c>
      <c r="D288" s="45">
        <f t="shared" ref="D288:P288" si="103">SUM(D286:D287)</f>
        <v>2</v>
      </c>
      <c r="E288" s="45">
        <f t="shared" si="103"/>
        <v>0</v>
      </c>
      <c r="F288" s="45">
        <f t="shared" si="103"/>
        <v>3</v>
      </c>
      <c r="G288" s="45">
        <f t="shared" si="103"/>
        <v>2</v>
      </c>
      <c r="H288" s="45">
        <f t="shared" si="103"/>
        <v>1</v>
      </c>
      <c r="I288" s="45">
        <f t="shared" si="103"/>
        <v>2</v>
      </c>
      <c r="J288" s="45">
        <f t="shared" si="103"/>
        <v>1</v>
      </c>
      <c r="K288" s="45">
        <f t="shared" si="103"/>
        <v>0</v>
      </c>
      <c r="L288" s="45">
        <f t="shared" si="103"/>
        <v>2</v>
      </c>
      <c r="M288" s="45">
        <f t="shared" si="103"/>
        <v>1</v>
      </c>
      <c r="N288" s="45">
        <f t="shared" si="103"/>
        <v>0</v>
      </c>
      <c r="O288" s="45">
        <f t="shared" si="103"/>
        <v>4</v>
      </c>
      <c r="P288" s="45">
        <f t="shared" si="103"/>
        <v>7</v>
      </c>
      <c r="Q288" s="134">
        <f t="shared" si="93"/>
        <v>26</v>
      </c>
    </row>
    <row r="289" spans="1:18" ht="21" x14ac:dyDescent="0.35">
      <c r="A289" s="290">
        <v>95</v>
      </c>
      <c r="B289" s="48" t="s">
        <v>9</v>
      </c>
      <c r="C289" s="41">
        <v>1</v>
      </c>
      <c r="D289" s="41">
        <v>1</v>
      </c>
      <c r="E289" s="41">
        <v>0</v>
      </c>
      <c r="F289" s="41">
        <v>2</v>
      </c>
      <c r="G289" s="41">
        <v>1</v>
      </c>
      <c r="H289" s="41">
        <v>0</v>
      </c>
      <c r="I289" s="41">
        <v>0</v>
      </c>
      <c r="J289" s="41">
        <v>1</v>
      </c>
      <c r="K289" s="41">
        <v>0</v>
      </c>
      <c r="L289" s="41">
        <v>1</v>
      </c>
      <c r="M289" s="41">
        <v>0</v>
      </c>
      <c r="N289" s="41">
        <v>1</v>
      </c>
      <c r="O289" s="42">
        <v>0</v>
      </c>
      <c r="P289" s="42">
        <v>2</v>
      </c>
      <c r="Q289" s="133">
        <f t="shared" si="93"/>
        <v>10</v>
      </c>
      <c r="R289" s="177"/>
    </row>
    <row r="290" spans="1:18" ht="21" x14ac:dyDescent="0.35">
      <c r="A290" s="291"/>
      <c r="B290" s="48" t="s">
        <v>10</v>
      </c>
      <c r="C290" s="41">
        <v>0</v>
      </c>
      <c r="D290" s="40">
        <v>0</v>
      </c>
      <c r="E290" s="40">
        <v>0</v>
      </c>
      <c r="F290" s="40">
        <v>2</v>
      </c>
      <c r="G290" s="40">
        <v>1</v>
      </c>
      <c r="H290" s="40">
        <v>1</v>
      </c>
      <c r="I290" s="40">
        <v>1</v>
      </c>
      <c r="J290" s="40">
        <v>5</v>
      </c>
      <c r="K290" s="40">
        <v>2</v>
      </c>
      <c r="L290" s="40">
        <v>1</v>
      </c>
      <c r="M290" s="40">
        <v>1</v>
      </c>
      <c r="N290" s="40">
        <v>1</v>
      </c>
      <c r="O290" s="42">
        <v>1</v>
      </c>
      <c r="P290" s="42">
        <v>1</v>
      </c>
      <c r="Q290" s="133">
        <f t="shared" si="93"/>
        <v>17</v>
      </c>
      <c r="R290" s="177"/>
    </row>
    <row r="291" spans="1:18" ht="21" x14ac:dyDescent="0.35">
      <c r="A291" s="292"/>
      <c r="B291" s="50" t="s">
        <v>11</v>
      </c>
      <c r="C291" s="45">
        <f>SUM(C289:C290)</f>
        <v>1</v>
      </c>
      <c r="D291" s="45">
        <f t="shared" ref="D291:P291" si="104">SUM(D289:D290)</f>
        <v>1</v>
      </c>
      <c r="E291" s="45">
        <f t="shared" si="104"/>
        <v>0</v>
      </c>
      <c r="F291" s="45">
        <f t="shared" si="104"/>
        <v>4</v>
      </c>
      <c r="G291" s="45">
        <f t="shared" si="104"/>
        <v>2</v>
      </c>
      <c r="H291" s="45">
        <f t="shared" si="104"/>
        <v>1</v>
      </c>
      <c r="I291" s="45">
        <f t="shared" si="104"/>
        <v>1</v>
      </c>
      <c r="J291" s="45">
        <f t="shared" si="104"/>
        <v>6</v>
      </c>
      <c r="K291" s="45">
        <f t="shared" si="104"/>
        <v>2</v>
      </c>
      <c r="L291" s="45">
        <f>SUM(L289:L290)</f>
        <v>2</v>
      </c>
      <c r="M291" s="45">
        <f t="shared" si="104"/>
        <v>1</v>
      </c>
      <c r="N291" s="45">
        <f t="shared" si="104"/>
        <v>2</v>
      </c>
      <c r="O291" s="45">
        <f t="shared" si="104"/>
        <v>1</v>
      </c>
      <c r="P291" s="45">
        <f t="shared" si="104"/>
        <v>3</v>
      </c>
      <c r="Q291" s="134">
        <f t="shared" si="93"/>
        <v>27</v>
      </c>
    </row>
    <row r="292" spans="1:18" ht="21" x14ac:dyDescent="0.35">
      <c r="A292" s="290">
        <v>96</v>
      </c>
      <c r="B292" s="48" t="s">
        <v>9</v>
      </c>
      <c r="C292" s="41">
        <v>1</v>
      </c>
      <c r="D292" s="41">
        <v>0</v>
      </c>
      <c r="E292" s="41">
        <v>0</v>
      </c>
      <c r="F292" s="41">
        <v>0</v>
      </c>
      <c r="G292" s="41">
        <v>1</v>
      </c>
      <c r="H292" s="41">
        <v>0</v>
      </c>
      <c r="I292" s="41">
        <v>0</v>
      </c>
      <c r="J292" s="41">
        <v>0</v>
      </c>
      <c r="K292" s="41">
        <v>1</v>
      </c>
      <c r="L292" s="41">
        <v>1</v>
      </c>
      <c r="M292" s="41">
        <v>0</v>
      </c>
      <c r="N292" s="41">
        <v>0</v>
      </c>
      <c r="O292" s="42">
        <v>0</v>
      </c>
      <c r="P292" s="42">
        <v>1</v>
      </c>
      <c r="Q292" s="133">
        <f t="shared" si="93"/>
        <v>5</v>
      </c>
      <c r="R292" s="177"/>
    </row>
    <row r="293" spans="1:18" ht="21" x14ac:dyDescent="0.35">
      <c r="A293" s="291"/>
      <c r="B293" s="48" t="s">
        <v>10</v>
      </c>
      <c r="C293" s="40">
        <v>0</v>
      </c>
      <c r="D293" s="40">
        <v>0</v>
      </c>
      <c r="E293" s="40">
        <v>0</v>
      </c>
      <c r="F293" s="40">
        <v>1</v>
      </c>
      <c r="G293" s="40">
        <v>1</v>
      </c>
      <c r="H293" s="40">
        <v>0</v>
      </c>
      <c r="I293" s="40">
        <v>1</v>
      </c>
      <c r="J293" s="40">
        <v>1</v>
      </c>
      <c r="K293" s="40">
        <v>0</v>
      </c>
      <c r="L293" s="40">
        <v>0</v>
      </c>
      <c r="M293" s="40">
        <v>0</v>
      </c>
      <c r="N293" s="40">
        <v>1</v>
      </c>
      <c r="O293" s="42">
        <v>1</v>
      </c>
      <c r="P293" s="42">
        <v>0</v>
      </c>
      <c r="Q293" s="133">
        <f t="shared" si="93"/>
        <v>6</v>
      </c>
      <c r="R293" s="177"/>
    </row>
    <row r="294" spans="1:18" ht="21" x14ac:dyDescent="0.35">
      <c r="A294" s="292"/>
      <c r="B294" s="50" t="s">
        <v>11</v>
      </c>
      <c r="C294" s="45">
        <f>SUM(C292:C293)</f>
        <v>1</v>
      </c>
      <c r="D294" s="45">
        <f t="shared" ref="D294:P294" si="105">SUM(D292:D293)</f>
        <v>0</v>
      </c>
      <c r="E294" s="45">
        <f t="shared" si="105"/>
        <v>0</v>
      </c>
      <c r="F294" s="45">
        <f t="shared" si="105"/>
        <v>1</v>
      </c>
      <c r="G294" s="45">
        <f t="shared" si="105"/>
        <v>2</v>
      </c>
      <c r="H294" s="45">
        <f t="shared" si="105"/>
        <v>0</v>
      </c>
      <c r="I294" s="45">
        <f t="shared" si="105"/>
        <v>1</v>
      </c>
      <c r="J294" s="45">
        <f t="shared" si="105"/>
        <v>1</v>
      </c>
      <c r="K294" s="45">
        <f t="shared" si="105"/>
        <v>1</v>
      </c>
      <c r="L294" s="45">
        <f t="shared" si="105"/>
        <v>1</v>
      </c>
      <c r="M294" s="45">
        <f>SUM(M292:M293)</f>
        <v>0</v>
      </c>
      <c r="N294" s="45">
        <f t="shared" si="105"/>
        <v>1</v>
      </c>
      <c r="O294" s="45">
        <f t="shared" si="105"/>
        <v>1</v>
      </c>
      <c r="P294" s="45">
        <f t="shared" si="105"/>
        <v>1</v>
      </c>
      <c r="Q294" s="134">
        <f t="shared" si="93"/>
        <v>11</v>
      </c>
    </row>
    <row r="295" spans="1:18" ht="21" x14ac:dyDescent="0.35">
      <c r="A295" s="290">
        <v>97</v>
      </c>
      <c r="B295" s="48" t="s">
        <v>9</v>
      </c>
      <c r="C295" s="41">
        <v>0</v>
      </c>
      <c r="D295" s="41">
        <v>0</v>
      </c>
      <c r="E295" s="41">
        <v>1</v>
      </c>
      <c r="F295" s="41">
        <v>1</v>
      </c>
      <c r="G295" s="41">
        <v>1</v>
      </c>
      <c r="H295" s="41">
        <v>0</v>
      </c>
      <c r="I295" s="41">
        <v>0</v>
      </c>
      <c r="J295" s="41">
        <v>0</v>
      </c>
      <c r="K295" s="41">
        <v>0</v>
      </c>
      <c r="L295" s="41">
        <v>1</v>
      </c>
      <c r="M295" s="41">
        <v>0</v>
      </c>
      <c r="N295" s="41">
        <v>0</v>
      </c>
      <c r="O295" s="42">
        <v>2</v>
      </c>
      <c r="P295" s="42">
        <v>2</v>
      </c>
      <c r="Q295" s="133">
        <f t="shared" si="93"/>
        <v>8</v>
      </c>
      <c r="R295" s="177"/>
    </row>
    <row r="296" spans="1:18" ht="21" x14ac:dyDescent="0.35">
      <c r="A296" s="291"/>
      <c r="B296" s="48" t="s">
        <v>10</v>
      </c>
      <c r="C296" s="40">
        <v>0</v>
      </c>
      <c r="D296" s="40">
        <v>0</v>
      </c>
      <c r="E296" s="40">
        <v>1</v>
      </c>
      <c r="F296" s="40">
        <v>0</v>
      </c>
      <c r="G296" s="40">
        <v>1</v>
      </c>
      <c r="H296" s="40">
        <v>0</v>
      </c>
      <c r="I296" s="40">
        <v>0</v>
      </c>
      <c r="J296" s="40">
        <v>2</v>
      </c>
      <c r="K296" s="40">
        <v>0</v>
      </c>
      <c r="L296" s="40">
        <v>0</v>
      </c>
      <c r="M296" s="40">
        <v>0</v>
      </c>
      <c r="N296" s="40">
        <v>0</v>
      </c>
      <c r="O296" s="42">
        <v>1</v>
      </c>
      <c r="P296" s="42">
        <v>2</v>
      </c>
      <c r="Q296" s="133">
        <f t="shared" si="93"/>
        <v>7</v>
      </c>
      <c r="R296" s="177"/>
    </row>
    <row r="297" spans="1:18" ht="21" x14ac:dyDescent="0.35">
      <c r="A297" s="292"/>
      <c r="B297" s="50" t="s">
        <v>11</v>
      </c>
      <c r="C297" s="45">
        <f>SUM(C295:C296)</f>
        <v>0</v>
      </c>
      <c r="D297" s="45">
        <f t="shared" ref="D297:P297" si="106">SUM(D295:D296)</f>
        <v>0</v>
      </c>
      <c r="E297" s="45">
        <f t="shared" si="106"/>
        <v>2</v>
      </c>
      <c r="F297" s="45">
        <f t="shared" si="106"/>
        <v>1</v>
      </c>
      <c r="G297" s="45">
        <f t="shared" si="106"/>
        <v>2</v>
      </c>
      <c r="H297" s="45">
        <f t="shared" si="106"/>
        <v>0</v>
      </c>
      <c r="I297" s="45">
        <f t="shared" si="106"/>
        <v>0</v>
      </c>
      <c r="J297" s="45">
        <f t="shared" si="106"/>
        <v>2</v>
      </c>
      <c r="K297" s="45">
        <f t="shared" si="106"/>
        <v>0</v>
      </c>
      <c r="L297" s="45">
        <f t="shared" si="106"/>
        <v>1</v>
      </c>
      <c r="M297" s="45">
        <f t="shared" si="106"/>
        <v>0</v>
      </c>
      <c r="N297" s="45">
        <f t="shared" si="106"/>
        <v>0</v>
      </c>
      <c r="O297" s="45">
        <f t="shared" si="106"/>
        <v>3</v>
      </c>
      <c r="P297" s="45">
        <f t="shared" si="106"/>
        <v>4</v>
      </c>
      <c r="Q297" s="134">
        <f t="shared" si="93"/>
        <v>15</v>
      </c>
    </row>
    <row r="298" spans="1:18" ht="21" x14ac:dyDescent="0.35">
      <c r="A298" s="290">
        <v>98</v>
      </c>
      <c r="B298" s="48" t="s">
        <v>9</v>
      </c>
      <c r="C298" s="41">
        <v>0</v>
      </c>
      <c r="D298" s="41">
        <v>0</v>
      </c>
      <c r="E298" s="41">
        <v>0</v>
      </c>
      <c r="F298" s="41">
        <v>0</v>
      </c>
      <c r="G298" s="41">
        <v>1</v>
      </c>
      <c r="H298" s="41">
        <v>1</v>
      </c>
      <c r="I298" s="41">
        <v>0</v>
      </c>
      <c r="J298" s="41">
        <v>0</v>
      </c>
      <c r="K298" s="41">
        <v>0</v>
      </c>
      <c r="L298" s="41">
        <v>0</v>
      </c>
      <c r="M298" s="41">
        <v>0</v>
      </c>
      <c r="N298" s="41">
        <v>0</v>
      </c>
      <c r="O298" s="42">
        <v>2</v>
      </c>
      <c r="P298" s="42">
        <v>0</v>
      </c>
      <c r="Q298" s="133">
        <f t="shared" si="93"/>
        <v>4</v>
      </c>
      <c r="R298" s="177"/>
    </row>
    <row r="299" spans="1:18" ht="21" x14ac:dyDescent="0.35">
      <c r="A299" s="291"/>
      <c r="B299" s="48" t="s">
        <v>10</v>
      </c>
      <c r="C299" s="40">
        <v>0</v>
      </c>
      <c r="D299" s="40">
        <v>0</v>
      </c>
      <c r="E299" s="40">
        <v>1</v>
      </c>
      <c r="F299" s="40">
        <v>1</v>
      </c>
      <c r="G299" s="40">
        <v>1</v>
      </c>
      <c r="H299" s="40">
        <v>0</v>
      </c>
      <c r="I299" s="40">
        <v>1</v>
      </c>
      <c r="J299" s="40">
        <v>0</v>
      </c>
      <c r="K299" s="40">
        <v>1</v>
      </c>
      <c r="L299" s="40">
        <v>1</v>
      </c>
      <c r="M299" s="40">
        <v>0</v>
      </c>
      <c r="N299" s="40">
        <v>0</v>
      </c>
      <c r="O299" s="42">
        <v>0</v>
      </c>
      <c r="P299" s="42">
        <v>2</v>
      </c>
      <c r="Q299" s="133">
        <f t="shared" si="93"/>
        <v>8</v>
      </c>
      <c r="R299" s="177"/>
    </row>
    <row r="300" spans="1:18" ht="21" x14ac:dyDescent="0.35">
      <c r="A300" s="292"/>
      <c r="B300" s="50" t="s">
        <v>11</v>
      </c>
      <c r="C300" s="45">
        <f>SUM(C298:C299)</f>
        <v>0</v>
      </c>
      <c r="D300" s="45">
        <f t="shared" ref="D300:P300" si="107">SUM(D298:D299)</f>
        <v>0</v>
      </c>
      <c r="E300" s="45">
        <f t="shared" si="107"/>
        <v>1</v>
      </c>
      <c r="F300" s="45">
        <f t="shared" si="107"/>
        <v>1</v>
      </c>
      <c r="G300" s="45">
        <f t="shared" si="107"/>
        <v>2</v>
      </c>
      <c r="H300" s="45">
        <f t="shared" si="107"/>
        <v>1</v>
      </c>
      <c r="I300" s="45">
        <f t="shared" si="107"/>
        <v>1</v>
      </c>
      <c r="J300" s="45">
        <f t="shared" si="107"/>
        <v>0</v>
      </c>
      <c r="K300" s="45">
        <f t="shared" si="107"/>
        <v>1</v>
      </c>
      <c r="L300" s="45">
        <f t="shared" si="107"/>
        <v>1</v>
      </c>
      <c r="M300" s="45">
        <f t="shared" si="107"/>
        <v>0</v>
      </c>
      <c r="N300" s="45">
        <f t="shared" si="107"/>
        <v>0</v>
      </c>
      <c r="O300" s="45">
        <f t="shared" si="107"/>
        <v>2</v>
      </c>
      <c r="P300" s="45">
        <f t="shared" si="107"/>
        <v>2</v>
      </c>
      <c r="Q300" s="134">
        <f t="shared" si="93"/>
        <v>12</v>
      </c>
    </row>
    <row r="301" spans="1:18" ht="21" x14ac:dyDescent="0.35">
      <c r="A301" s="290">
        <v>99</v>
      </c>
      <c r="B301" s="48" t="s">
        <v>9</v>
      </c>
      <c r="C301" s="41">
        <v>0</v>
      </c>
      <c r="D301" s="41">
        <v>0</v>
      </c>
      <c r="E301" s="41">
        <v>0</v>
      </c>
      <c r="F301" s="41">
        <v>1</v>
      </c>
      <c r="G301" s="41">
        <v>0</v>
      </c>
      <c r="H301" s="41">
        <v>2</v>
      </c>
      <c r="I301" s="41">
        <v>1</v>
      </c>
      <c r="J301" s="41">
        <v>0</v>
      </c>
      <c r="K301" s="41">
        <v>1</v>
      </c>
      <c r="L301" s="41">
        <v>1</v>
      </c>
      <c r="M301" s="41">
        <v>0</v>
      </c>
      <c r="N301" s="41">
        <v>0</v>
      </c>
      <c r="O301" s="42">
        <v>0</v>
      </c>
      <c r="P301" s="42">
        <v>3</v>
      </c>
      <c r="Q301" s="133">
        <f t="shared" si="93"/>
        <v>9</v>
      </c>
      <c r="R301" s="177"/>
    </row>
    <row r="302" spans="1:18" ht="21" x14ac:dyDescent="0.35">
      <c r="A302" s="291"/>
      <c r="B302" s="48" t="s">
        <v>10</v>
      </c>
      <c r="C302" s="40">
        <v>1</v>
      </c>
      <c r="D302" s="40">
        <v>0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1</v>
      </c>
      <c r="L302" s="40">
        <v>1</v>
      </c>
      <c r="M302" s="40">
        <v>0</v>
      </c>
      <c r="N302" s="40">
        <v>0</v>
      </c>
      <c r="O302" s="42">
        <v>1</v>
      </c>
      <c r="P302" s="42">
        <v>2</v>
      </c>
      <c r="Q302" s="133">
        <f t="shared" si="93"/>
        <v>6</v>
      </c>
      <c r="R302" s="177"/>
    </row>
    <row r="303" spans="1:18" ht="21" x14ac:dyDescent="0.35">
      <c r="A303" s="292"/>
      <c r="B303" s="50" t="s">
        <v>11</v>
      </c>
      <c r="C303" s="45">
        <f>SUM(C301:C302)</f>
        <v>1</v>
      </c>
      <c r="D303" s="45">
        <f t="shared" ref="D303:P303" si="108">SUM(D301:D302)</f>
        <v>0</v>
      </c>
      <c r="E303" s="45">
        <f t="shared" si="108"/>
        <v>0</v>
      </c>
      <c r="F303" s="45">
        <f t="shared" si="108"/>
        <v>1</v>
      </c>
      <c r="G303" s="45">
        <f t="shared" si="108"/>
        <v>0</v>
      </c>
      <c r="H303" s="45">
        <f t="shared" si="108"/>
        <v>2</v>
      </c>
      <c r="I303" s="45">
        <f t="shared" si="108"/>
        <v>1</v>
      </c>
      <c r="J303" s="45">
        <f t="shared" si="108"/>
        <v>0</v>
      </c>
      <c r="K303" s="45">
        <f t="shared" si="108"/>
        <v>2</v>
      </c>
      <c r="L303" s="45">
        <f t="shared" si="108"/>
        <v>2</v>
      </c>
      <c r="M303" s="45">
        <f t="shared" si="108"/>
        <v>0</v>
      </c>
      <c r="N303" s="45">
        <f t="shared" si="108"/>
        <v>0</v>
      </c>
      <c r="O303" s="45">
        <f t="shared" si="108"/>
        <v>1</v>
      </c>
      <c r="P303" s="45">
        <f t="shared" si="108"/>
        <v>5</v>
      </c>
      <c r="Q303" s="134">
        <f t="shared" si="93"/>
        <v>15</v>
      </c>
    </row>
    <row r="304" spans="1:18" ht="21" x14ac:dyDescent="0.35">
      <c r="A304" s="290">
        <v>100</v>
      </c>
      <c r="B304" s="48" t="s">
        <v>9</v>
      </c>
      <c r="C304" s="41">
        <v>0</v>
      </c>
      <c r="D304" s="41">
        <v>0</v>
      </c>
      <c r="E304" s="41">
        <v>0</v>
      </c>
      <c r="F304" s="41">
        <v>0</v>
      </c>
      <c r="G304" s="41">
        <v>0</v>
      </c>
      <c r="H304" s="41">
        <v>1</v>
      </c>
      <c r="I304" s="41">
        <v>0</v>
      </c>
      <c r="J304" s="41">
        <v>0</v>
      </c>
      <c r="K304" s="41">
        <v>0</v>
      </c>
      <c r="L304" s="41">
        <v>1</v>
      </c>
      <c r="M304" s="41">
        <v>0</v>
      </c>
      <c r="N304" s="41">
        <v>0</v>
      </c>
      <c r="O304" s="42">
        <v>0</v>
      </c>
      <c r="P304" s="42">
        <v>0</v>
      </c>
      <c r="Q304" s="133">
        <f t="shared" si="93"/>
        <v>2</v>
      </c>
      <c r="R304" s="177"/>
    </row>
    <row r="305" spans="1:18" ht="21" x14ac:dyDescent="0.35">
      <c r="A305" s="291"/>
      <c r="B305" s="48" t="s">
        <v>10</v>
      </c>
      <c r="C305" s="40">
        <v>0</v>
      </c>
      <c r="D305" s="40">
        <v>0</v>
      </c>
      <c r="E305" s="40">
        <v>0</v>
      </c>
      <c r="F305" s="40">
        <v>0</v>
      </c>
      <c r="G305" s="40">
        <v>1</v>
      </c>
      <c r="H305" s="40">
        <v>0</v>
      </c>
      <c r="I305" s="40">
        <v>0</v>
      </c>
      <c r="J305" s="40">
        <v>0</v>
      </c>
      <c r="K305" s="40">
        <v>0</v>
      </c>
      <c r="L305" s="40">
        <v>0</v>
      </c>
      <c r="M305" s="40">
        <v>1</v>
      </c>
      <c r="N305" s="40">
        <v>0</v>
      </c>
      <c r="O305" s="42">
        <v>0</v>
      </c>
      <c r="P305" s="42">
        <v>0</v>
      </c>
      <c r="Q305" s="133">
        <f t="shared" si="93"/>
        <v>2</v>
      </c>
      <c r="R305" s="177"/>
    </row>
    <row r="306" spans="1:18" ht="21" x14ac:dyDescent="0.35">
      <c r="A306" s="292"/>
      <c r="B306" s="50" t="s">
        <v>11</v>
      </c>
      <c r="C306" s="45">
        <f>SUM(C304:C305)</f>
        <v>0</v>
      </c>
      <c r="D306" s="45">
        <f t="shared" ref="D306:P306" si="109">SUM(D304:D305)</f>
        <v>0</v>
      </c>
      <c r="E306" s="45">
        <v>0</v>
      </c>
      <c r="F306" s="45">
        <f t="shared" si="109"/>
        <v>0</v>
      </c>
      <c r="G306" s="45">
        <f t="shared" si="109"/>
        <v>1</v>
      </c>
      <c r="H306" s="45">
        <f t="shared" si="109"/>
        <v>1</v>
      </c>
      <c r="I306" s="45">
        <f t="shared" si="109"/>
        <v>0</v>
      </c>
      <c r="J306" s="45">
        <f t="shared" si="109"/>
        <v>0</v>
      </c>
      <c r="K306" s="45">
        <f t="shared" si="109"/>
        <v>0</v>
      </c>
      <c r="L306" s="45">
        <f t="shared" si="109"/>
        <v>1</v>
      </c>
      <c r="M306" s="45">
        <f t="shared" si="109"/>
        <v>1</v>
      </c>
      <c r="N306" s="45">
        <f t="shared" si="109"/>
        <v>0</v>
      </c>
      <c r="O306" s="45">
        <f t="shared" si="109"/>
        <v>0</v>
      </c>
      <c r="P306" s="45">
        <f t="shared" si="109"/>
        <v>0</v>
      </c>
      <c r="Q306" s="134">
        <f t="shared" si="93"/>
        <v>4</v>
      </c>
    </row>
    <row r="307" spans="1:18" ht="21" x14ac:dyDescent="0.35">
      <c r="A307" s="298" t="s">
        <v>147</v>
      </c>
      <c r="B307" s="48" t="s">
        <v>9</v>
      </c>
      <c r="C307" s="41">
        <v>1</v>
      </c>
      <c r="D307" s="41">
        <v>1</v>
      </c>
      <c r="E307" s="41">
        <v>1</v>
      </c>
      <c r="F307" s="41">
        <v>0</v>
      </c>
      <c r="G307" s="41">
        <v>1</v>
      </c>
      <c r="H307" s="41">
        <v>2</v>
      </c>
      <c r="I307" s="41">
        <v>0</v>
      </c>
      <c r="J307" s="41">
        <v>1</v>
      </c>
      <c r="K307" s="41">
        <v>0</v>
      </c>
      <c r="L307" s="41">
        <v>0</v>
      </c>
      <c r="M307" s="41">
        <v>0</v>
      </c>
      <c r="N307" s="41">
        <v>0</v>
      </c>
      <c r="O307" s="42">
        <v>1</v>
      </c>
      <c r="P307" s="42">
        <v>0</v>
      </c>
      <c r="Q307" s="133">
        <f t="shared" si="93"/>
        <v>8</v>
      </c>
      <c r="R307" s="177"/>
    </row>
    <row r="308" spans="1:18" ht="21" x14ac:dyDescent="0.35">
      <c r="A308" s="298"/>
      <c r="B308" s="48" t="s">
        <v>10</v>
      </c>
      <c r="C308" s="40">
        <v>0</v>
      </c>
      <c r="D308" s="40">
        <v>0</v>
      </c>
      <c r="E308" s="40">
        <v>0</v>
      </c>
      <c r="F308" s="40">
        <v>0</v>
      </c>
      <c r="G308" s="40">
        <v>1</v>
      </c>
      <c r="H308" s="40">
        <v>2</v>
      </c>
      <c r="I308" s="40">
        <v>0</v>
      </c>
      <c r="J308" s="40">
        <v>0</v>
      </c>
      <c r="K308" s="40">
        <v>1</v>
      </c>
      <c r="L308" s="40">
        <v>1</v>
      </c>
      <c r="M308" s="40">
        <v>0</v>
      </c>
      <c r="N308" s="40">
        <v>0</v>
      </c>
      <c r="O308" s="42">
        <v>1</v>
      </c>
      <c r="P308" s="42">
        <v>1</v>
      </c>
      <c r="Q308" s="133">
        <f t="shared" si="93"/>
        <v>7</v>
      </c>
      <c r="R308" s="177"/>
    </row>
    <row r="309" spans="1:18" ht="21" x14ac:dyDescent="0.35">
      <c r="A309" s="298"/>
      <c r="B309" s="50" t="s">
        <v>11</v>
      </c>
      <c r="C309" s="45">
        <f t="shared" ref="C309:P309" si="110">SUM(C307:C308)</f>
        <v>1</v>
      </c>
      <c r="D309" s="45">
        <f t="shared" si="110"/>
        <v>1</v>
      </c>
      <c r="E309" s="45">
        <f t="shared" si="110"/>
        <v>1</v>
      </c>
      <c r="F309" s="45">
        <f t="shared" si="110"/>
        <v>0</v>
      </c>
      <c r="G309" s="45">
        <f t="shared" si="110"/>
        <v>2</v>
      </c>
      <c r="H309" s="45">
        <f t="shared" si="110"/>
        <v>4</v>
      </c>
      <c r="I309" s="45">
        <f t="shared" si="110"/>
        <v>0</v>
      </c>
      <c r="J309" s="45">
        <f t="shared" si="110"/>
        <v>1</v>
      </c>
      <c r="K309" s="45">
        <f t="shared" si="110"/>
        <v>1</v>
      </c>
      <c r="L309" s="45">
        <f t="shared" si="110"/>
        <v>1</v>
      </c>
      <c r="M309" s="45">
        <f t="shared" si="110"/>
        <v>0</v>
      </c>
      <c r="N309" s="45">
        <f t="shared" si="110"/>
        <v>0</v>
      </c>
      <c r="O309" s="45">
        <f t="shared" si="110"/>
        <v>2</v>
      </c>
      <c r="P309" s="45">
        <f t="shared" si="110"/>
        <v>1</v>
      </c>
      <c r="Q309" s="134">
        <f t="shared" si="93"/>
        <v>15</v>
      </c>
    </row>
    <row r="310" spans="1:18" ht="21" x14ac:dyDescent="0.35">
      <c r="A310" s="298" t="s">
        <v>11</v>
      </c>
      <c r="B310" s="48" t="s">
        <v>9</v>
      </c>
      <c r="C310" s="47">
        <f t="shared" ref="C310:P310" si="111">C4+C7+C10+C13+C16+C19+C22+C25+C28+C31+C34+C37+C40+C43+C46+C49+C52+C55+C58+C61+C64+C67+C70+C73+C76+C79+C82+C85+C88+C91+C94+C97+C100+C103+C106+C109+C112+C115+C118+C121+C124+C127+C130+C133+C136+C139+C142+C145+C148+C151+C154+C157+C160+C163+C166+C169+C172+C175+C178+C181+C184+C187+C190+C193+C196+C199+C202+C205+C208+C211+C214+C217+C220+C223+C226+C229+C232+C235+C238+C241+C244+C247+C250+C253+C256+C259+C262+C265+C268+C271+C274+C277+C280+C283+C286+C289+C292+C295+C298+C301+C304+C307</f>
        <v>4313</v>
      </c>
      <c r="D310" s="47">
        <f t="shared" si="111"/>
        <v>3509</v>
      </c>
      <c r="E310" s="47">
        <f t="shared" si="111"/>
        <v>1606</v>
      </c>
      <c r="F310" s="47">
        <f t="shared" si="111"/>
        <v>4403</v>
      </c>
      <c r="G310" s="47">
        <f t="shared" si="111"/>
        <v>5526</v>
      </c>
      <c r="H310" s="47">
        <f t="shared" si="111"/>
        <v>3794</v>
      </c>
      <c r="I310" s="47">
        <f t="shared" si="111"/>
        <v>2896</v>
      </c>
      <c r="J310" s="47">
        <f t="shared" si="111"/>
        <v>5150</v>
      </c>
      <c r="K310" s="47">
        <f t="shared" si="111"/>
        <v>3509</v>
      </c>
      <c r="L310" s="47">
        <f t="shared" si="111"/>
        <v>4746</v>
      </c>
      <c r="M310" s="47">
        <f t="shared" si="111"/>
        <v>5651</v>
      </c>
      <c r="N310" s="47">
        <f t="shared" si="111"/>
        <v>3557</v>
      </c>
      <c r="O310" s="47">
        <f t="shared" si="111"/>
        <v>3771</v>
      </c>
      <c r="P310" s="47">
        <f t="shared" si="111"/>
        <v>2828</v>
      </c>
      <c r="Q310" s="133">
        <f t="shared" si="93"/>
        <v>55259</v>
      </c>
      <c r="R310" s="177"/>
    </row>
    <row r="311" spans="1:18" ht="21" x14ac:dyDescent="0.35">
      <c r="A311" s="298"/>
      <c r="B311" s="48" t="s">
        <v>10</v>
      </c>
      <c r="C311" s="47">
        <f t="shared" ref="C311:P311" si="112">C5+C8+C11+C14+C17+C20+C23+C26+C29+C32+C35+C38+C41+C44+C47+C50+C53+C56+C59+C62+C65+C68+C71+C74+C77+C80+C83+C86+C89+C92+C95+C98+C101+C104+C107+C110+C113+C116+C119+C122+C125+C128+C131+C134+C137+C140+C143+C146+C149+C152+C155+C158+C161+C164+C167+C170+C173+C176+C179+C182+C185+C188+C191+C194+C197+C200+C203+C206+C209+C212+C215+C218+C221+C224+C227+C230+C233+C236+C239+C242+C245+C248+C251+C254+C257+C260+C263+C266+C269+C272+C275+C278+C281+C284+C287+C290+C293+C296+C299+C302+C305+C308</f>
        <v>4317</v>
      </c>
      <c r="D311" s="47">
        <f t="shared" si="112"/>
        <v>3554</v>
      </c>
      <c r="E311" s="47">
        <f t="shared" si="112"/>
        <v>1542</v>
      </c>
      <c r="F311" s="47">
        <f t="shared" si="112"/>
        <v>4448</v>
      </c>
      <c r="G311" s="47">
        <f t="shared" si="112"/>
        <v>5385</v>
      </c>
      <c r="H311" s="47">
        <f t="shared" si="112"/>
        <v>3742</v>
      </c>
      <c r="I311" s="47">
        <f t="shared" si="112"/>
        <v>2838</v>
      </c>
      <c r="J311" s="47">
        <f t="shared" si="112"/>
        <v>5198</v>
      </c>
      <c r="K311" s="47">
        <f t="shared" si="112"/>
        <v>3539</v>
      </c>
      <c r="L311" s="47">
        <f t="shared" si="112"/>
        <v>4842</v>
      </c>
      <c r="M311" s="47">
        <f t="shared" si="112"/>
        <v>5639</v>
      </c>
      <c r="N311" s="47">
        <f t="shared" si="112"/>
        <v>3362</v>
      </c>
      <c r="O311" s="47">
        <f t="shared" si="112"/>
        <v>3971</v>
      </c>
      <c r="P311" s="47">
        <f t="shared" si="112"/>
        <v>2721</v>
      </c>
      <c r="Q311" s="133">
        <f t="shared" si="93"/>
        <v>55098</v>
      </c>
      <c r="R311" s="177"/>
    </row>
    <row r="312" spans="1:18" ht="21" x14ac:dyDescent="0.35">
      <c r="A312" s="298"/>
      <c r="B312" s="50" t="s">
        <v>11</v>
      </c>
      <c r="C312" s="117">
        <f t="shared" ref="C312:L312" si="113">SUM(C310:C311)</f>
        <v>8630</v>
      </c>
      <c r="D312" s="117">
        <f t="shared" ref="D312:E312" si="114">SUM(D310:D311)</f>
        <v>7063</v>
      </c>
      <c r="E312" s="117">
        <f t="shared" si="114"/>
        <v>3148</v>
      </c>
      <c r="F312" s="117">
        <f t="shared" si="113"/>
        <v>8851</v>
      </c>
      <c r="G312" s="117">
        <f t="shared" si="113"/>
        <v>10911</v>
      </c>
      <c r="H312" s="117">
        <f t="shared" ref="H312" si="115">SUM(H310:H311)</f>
        <v>7536</v>
      </c>
      <c r="I312" s="117">
        <f t="shared" si="113"/>
        <v>5734</v>
      </c>
      <c r="J312" s="117">
        <f t="shared" si="113"/>
        <v>10348</v>
      </c>
      <c r="K312" s="117">
        <f t="shared" si="113"/>
        <v>7048</v>
      </c>
      <c r="L312" s="117">
        <f t="shared" si="113"/>
        <v>9588</v>
      </c>
      <c r="M312" s="117">
        <f t="shared" ref="M312" si="116">SUM(M310:M311)</f>
        <v>11290</v>
      </c>
      <c r="N312" s="117">
        <f t="shared" ref="N312:P312" si="117">SUM(N310:N311)</f>
        <v>6919</v>
      </c>
      <c r="O312" s="117">
        <f t="shared" si="117"/>
        <v>7742</v>
      </c>
      <c r="P312" s="117">
        <f t="shared" si="117"/>
        <v>5549</v>
      </c>
      <c r="Q312" s="259">
        <f t="shared" si="93"/>
        <v>110357</v>
      </c>
      <c r="R312" s="96"/>
    </row>
    <row r="314" spans="1:18" x14ac:dyDescent="0.2">
      <c r="D314" s="97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</row>
    <row r="315" spans="1:18" ht="21" x14ac:dyDescent="0.35">
      <c r="A315" s="260" t="s">
        <v>271</v>
      </c>
      <c r="B315" s="260"/>
      <c r="C315" s="260"/>
      <c r="D315" s="260"/>
      <c r="E315" s="260"/>
      <c r="F315" s="260"/>
      <c r="G315" s="260"/>
      <c r="H315" s="52"/>
      <c r="I315" s="52"/>
      <c r="J315" s="52"/>
      <c r="K315" s="52"/>
      <c r="L315" s="52"/>
      <c r="M315" s="52"/>
      <c r="N315" s="52"/>
      <c r="O315" s="52"/>
      <c r="P315" s="250"/>
      <c r="Q315" s="136"/>
    </row>
    <row r="316" spans="1:18" ht="21" x14ac:dyDescent="0.35">
      <c r="A316" s="261" t="s">
        <v>25</v>
      </c>
      <c r="B316" s="261"/>
      <c r="C316" s="261"/>
      <c r="D316" s="261"/>
      <c r="E316" s="261"/>
      <c r="F316" s="261"/>
      <c r="G316" s="261"/>
      <c r="H316" s="52"/>
      <c r="I316" s="52"/>
      <c r="J316" s="52"/>
      <c r="K316" s="52"/>
      <c r="L316" s="52"/>
      <c r="M316" s="52"/>
      <c r="N316" s="52"/>
      <c r="O316" s="52"/>
      <c r="P316" s="250"/>
      <c r="Q316" s="136"/>
    </row>
    <row r="317" spans="1:18" ht="21" x14ac:dyDescent="0.35">
      <c r="A317" s="38"/>
      <c r="B317" s="38"/>
      <c r="C317" s="39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136"/>
    </row>
    <row r="318" spans="1:18" ht="21" x14ac:dyDescent="0.35">
      <c r="A318" s="38"/>
      <c r="B318" s="38"/>
      <c r="C318" s="39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136"/>
    </row>
    <row r="320" spans="1:18" ht="15.75" x14ac:dyDescent="0.25">
      <c r="F320" s="114"/>
    </row>
  </sheetData>
  <mergeCells count="110">
    <mergeCell ref="A268:A270"/>
    <mergeCell ref="A271:A273"/>
    <mergeCell ref="A274:A276"/>
    <mergeCell ref="A277:A279"/>
    <mergeCell ref="A280:A282"/>
    <mergeCell ref="A283:A285"/>
    <mergeCell ref="A286:A288"/>
    <mergeCell ref="A315:G315"/>
    <mergeCell ref="A316:G316"/>
    <mergeCell ref="A307:A309"/>
    <mergeCell ref="A310:A312"/>
    <mergeCell ref="A289:A291"/>
    <mergeCell ref="A292:A294"/>
    <mergeCell ref="A295:A297"/>
    <mergeCell ref="A298:A300"/>
    <mergeCell ref="A301:A303"/>
    <mergeCell ref="A304:A306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16:A18"/>
    <mergeCell ref="A19:A21"/>
    <mergeCell ref="A22:A24"/>
    <mergeCell ref="X2:AA2"/>
    <mergeCell ref="AC2:AF2"/>
    <mergeCell ref="A1:Q1"/>
    <mergeCell ref="A2:Q2"/>
    <mergeCell ref="A3:B3"/>
    <mergeCell ref="A4:A6"/>
    <mergeCell ref="A7:A9"/>
    <mergeCell ref="A10:A12"/>
    <mergeCell ref="A13:A1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Q32" sqref="Q32"/>
    </sheetView>
  </sheetViews>
  <sheetFormatPr defaultRowHeight="14.25" x14ac:dyDescent="0.2"/>
  <cols>
    <col min="4" max="29" width="6.75" customWidth="1"/>
    <col min="30" max="31" width="7.625" customWidth="1"/>
  </cols>
  <sheetData>
    <row r="1" spans="1:34" s="98" customFormat="1" ht="23.25" x14ac:dyDescent="0.35">
      <c r="A1" s="303" t="s">
        <v>226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</row>
    <row r="2" spans="1:34" s="98" customFormat="1" ht="23.25" x14ac:dyDescent="0.35">
      <c r="A2" s="304" t="s">
        <v>148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</row>
    <row r="3" spans="1:34" ht="23.25" x14ac:dyDescent="0.2">
      <c r="A3" s="310" t="s">
        <v>26</v>
      </c>
      <c r="B3" s="310"/>
      <c r="C3" s="310"/>
      <c r="D3" s="308" t="s">
        <v>12</v>
      </c>
      <c r="E3" s="309"/>
      <c r="F3" s="299" t="s">
        <v>13</v>
      </c>
      <c r="G3" s="300"/>
      <c r="H3" s="301" t="s">
        <v>14</v>
      </c>
      <c r="I3" s="302"/>
      <c r="J3" s="299" t="s">
        <v>15</v>
      </c>
      <c r="K3" s="300"/>
      <c r="L3" s="301" t="s">
        <v>16</v>
      </c>
      <c r="M3" s="302"/>
      <c r="N3" s="299" t="s">
        <v>17</v>
      </c>
      <c r="O3" s="300"/>
      <c r="P3" s="301" t="s">
        <v>18</v>
      </c>
      <c r="Q3" s="302"/>
      <c r="R3" s="299" t="s">
        <v>19</v>
      </c>
      <c r="S3" s="300"/>
      <c r="T3" s="308" t="s">
        <v>20</v>
      </c>
      <c r="U3" s="309"/>
      <c r="V3" s="299" t="s">
        <v>21</v>
      </c>
      <c r="W3" s="300"/>
      <c r="X3" s="301" t="s">
        <v>22</v>
      </c>
      <c r="Y3" s="302"/>
      <c r="Z3" s="299" t="s">
        <v>23</v>
      </c>
      <c r="AA3" s="300"/>
      <c r="AB3" s="301" t="s">
        <v>281</v>
      </c>
      <c r="AC3" s="302"/>
      <c r="AD3" s="299" t="s">
        <v>280</v>
      </c>
      <c r="AE3" s="300"/>
      <c r="AF3" s="305" t="s">
        <v>11</v>
      </c>
      <c r="AG3" s="306"/>
      <c r="AH3" s="307"/>
    </row>
    <row r="4" spans="1:34" ht="21" x14ac:dyDescent="0.35">
      <c r="A4" s="310" t="s">
        <v>149</v>
      </c>
      <c r="B4" s="310"/>
      <c r="C4" s="310"/>
      <c r="D4" s="253" t="s">
        <v>169</v>
      </c>
      <c r="E4" s="163" t="s">
        <v>170</v>
      </c>
      <c r="F4" s="164" t="s">
        <v>169</v>
      </c>
      <c r="G4" s="164" t="s">
        <v>170</v>
      </c>
      <c r="H4" s="163" t="s">
        <v>169</v>
      </c>
      <c r="I4" s="163" t="s">
        <v>170</v>
      </c>
      <c r="J4" s="164" t="s">
        <v>169</v>
      </c>
      <c r="K4" s="164" t="s">
        <v>170</v>
      </c>
      <c r="L4" s="163" t="s">
        <v>169</v>
      </c>
      <c r="M4" s="163" t="s">
        <v>170</v>
      </c>
      <c r="N4" s="164" t="s">
        <v>169</v>
      </c>
      <c r="O4" s="164" t="s">
        <v>170</v>
      </c>
      <c r="P4" s="163" t="s">
        <v>169</v>
      </c>
      <c r="Q4" s="163" t="s">
        <v>170</v>
      </c>
      <c r="R4" s="164" t="s">
        <v>169</v>
      </c>
      <c r="S4" s="164" t="s">
        <v>170</v>
      </c>
      <c r="T4" s="253" t="s">
        <v>169</v>
      </c>
      <c r="U4" s="163" t="s">
        <v>170</v>
      </c>
      <c r="V4" s="164" t="s">
        <v>169</v>
      </c>
      <c r="W4" s="164" t="s">
        <v>170</v>
      </c>
      <c r="X4" s="163" t="s">
        <v>169</v>
      </c>
      <c r="Y4" s="163" t="s">
        <v>170</v>
      </c>
      <c r="Z4" s="164" t="s">
        <v>169</v>
      </c>
      <c r="AA4" s="164" t="s">
        <v>170</v>
      </c>
      <c r="AB4" s="163" t="s">
        <v>169</v>
      </c>
      <c r="AC4" s="163" t="s">
        <v>170</v>
      </c>
      <c r="AD4" s="164" t="s">
        <v>169</v>
      </c>
      <c r="AE4" s="164" t="s">
        <v>170</v>
      </c>
      <c r="AF4" s="154" t="s">
        <v>169</v>
      </c>
      <c r="AG4" s="156" t="s">
        <v>170</v>
      </c>
      <c r="AH4" s="157" t="s">
        <v>11</v>
      </c>
    </row>
    <row r="5" spans="1:34" ht="21" x14ac:dyDescent="0.35">
      <c r="A5" s="311" t="s">
        <v>150</v>
      </c>
      <c r="B5" s="313" t="s">
        <v>151</v>
      </c>
      <c r="C5" s="314"/>
      <c r="D5" s="149">
        <v>212</v>
      </c>
      <c r="E5" s="149">
        <v>207</v>
      </c>
      <c r="F5" s="151">
        <v>170</v>
      </c>
      <c r="G5" s="151">
        <v>186</v>
      </c>
      <c r="H5" s="149">
        <v>64</v>
      </c>
      <c r="I5" s="149">
        <v>67</v>
      </c>
      <c r="J5" s="152">
        <v>180</v>
      </c>
      <c r="K5" s="152">
        <v>203</v>
      </c>
      <c r="L5" s="149">
        <v>294</v>
      </c>
      <c r="M5" s="149">
        <v>293</v>
      </c>
      <c r="N5" s="151">
        <v>208</v>
      </c>
      <c r="O5" s="151">
        <v>197</v>
      </c>
      <c r="P5" s="149">
        <v>143</v>
      </c>
      <c r="Q5" s="149">
        <v>138</v>
      </c>
      <c r="R5" s="151">
        <v>234</v>
      </c>
      <c r="S5" s="151">
        <v>207</v>
      </c>
      <c r="T5" s="149">
        <v>186</v>
      </c>
      <c r="U5" s="149">
        <v>171</v>
      </c>
      <c r="V5" s="151">
        <v>251</v>
      </c>
      <c r="W5" s="151">
        <v>249</v>
      </c>
      <c r="X5" s="149">
        <v>274</v>
      </c>
      <c r="Y5" s="149">
        <v>305</v>
      </c>
      <c r="Z5" s="151">
        <v>190</v>
      </c>
      <c r="AA5" s="151">
        <v>188</v>
      </c>
      <c r="AB5" s="150">
        <v>198</v>
      </c>
      <c r="AC5" s="150">
        <v>181</v>
      </c>
      <c r="AD5" s="257">
        <v>121</v>
      </c>
      <c r="AE5" s="257">
        <v>120</v>
      </c>
      <c r="AF5" s="155">
        <f>D5+F5+H5+J5+L5+N5+P5+R5+T5+V5+X5+Z5+AB5+AD5</f>
        <v>2725</v>
      </c>
      <c r="AG5" s="155">
        <f>E5+G5+I5+K5+M5+O5+Q5+S5+U5+W5+Y5+AA5+AC5+AE5</f>
        <v>2712</v>
      </c>
      <c r="AH5" s="155">
        <f>SUM(AF5:AG5)</f>
        <v>5437</v>
      </c>
    </row>
    <row r="6" spans="1:34" ht="21" x14ac:dyDescent="0.35">
      <c r="A6" s="312"/>
      <c r="B6" s="313" t="s">
        <v>152</v>
      </c>
      <c r="C6" s="314"/>
      <c r="D6" s="149">
        <v>253</v>
      </c>
      <c r="E6" s="149">
        <v>250</v>
      </c>
      <c r="F6" s="151">
        <v>224</v>
      </c>
      <c r="G6" s="151">
        <v>231</v>
      </c>
      <c r="H6" s="149">
        <v>88</v>
      </c>
      <c r="I6" s="149">
        <v>66</v>
      </c>
      <c r="J6" s="151">
        <v>271</v>
      </c>
      <c r="K6" s="151">
        <v>232</v>
      </c>
      <c r="L6" s="149">
        <v>386</v>
      </c>
      <c r="M6" s="149">
        <v>328</v>
      </c>
      <c r="N6" s="151">
        <v>226</v>
      </c>
      <c r="O6" s="151">
        <v>219</v>
      </c>
      <c r="P6" s="149">
        <v>145</v>
      </c>
      <c r="Q6" s="149">
        <v>164</v>
      </c>
      <c r="R6" s="151">
        <v>289</v>
      </c>
      <c r="S6" s="151">
        <v>287</v>
      </c>
      <c r="T6" s="149">
        <v>216</v>
      </c>
      <c r="U6" s="149">
        <v>202</v>
      </c>
      <c r="V6" s="151">
        <v>265</v>
      </c>
      <c r="W6" s="151">
        <v>281</v>
      </c>
      <c r="X6" s="149">
        <v>371</v>
      </c>
      <c r="Y6" s="149">
        <v>348</v>
      </c>
      <c r="Z6" s="151">
        <v>222</v>
      </c>
      <c r="AA6" s="151">
        <v>188</v>
      </c>
      <c r="AB6" s="150">
        <v>221</v>
      </c>
      <c r="AC6" s="150">
        <v>219</v>
      </c>
      <c r="AD6" s="257">
        <v>145</v>
      </c>
      <c r="AE6" s="257">
        <v>126</v>
      </c>
      <c r="AF6" s="155">
        <f t="shared" ref="AF6:AF21" si="0">D6+F6+H6+J6+L6+N6+P6+R6+T6+V6+X6+Z6+AB6+AD6</f>
        <v>3322</v>
      </c>
      <c r="AG6" s="155">
        <f t="shared" ref="AG6:AG22" si="1">E6+G6+I6+K6+M6+O6+Q6+S6+U6+W6+Y6+AA6+AC6+AE6</f>
        <v>3141</v>
      </c>
      <c r="AH6" s="155">
        <f t="shared" ref="AH6:AH23" si="2">SUM(AF6:AG6)</f>
        <v>6463</v>
      </c>
    </row>
    <row r="7" spans="1:34" ht="21" x14ac:dyDescent="0.35">
      <c r="A7" s="312"/>
      <c r="B7" s="313" t="s">
        <v>153</v>
      </c>
      <c r="C7" s="314"/>
      <c r="D7" s="149">
        <v>243</v>
      </c>
      <c r="E7" s="149">
        <v>244</v>
      </c>
      <c r="F7" s="151">
        <v>224</v>
      </c>
      <c r="G7" s="151">
        <v>230</v>
      </c>
      <c r="H7" s="149">
        <v>100</v>
      </c>
      <c r="I7" s="149">
        <v>86</v>
      </c>
      <c r="J7" s="151">
        <v>269</v>
      </c>
      <c r="K7" s="151">
        <v>230</v>
      </c>
      <c r="L7" s="149">
        <v>398</v>
      </c>
      <c r="M7" s="149">
        <v>312</v>
      </c>
      <c r="N7" s="151">
        <v>238</v>
      </c>
      <c r="O7" s="151">
        <v>189</v>
      </c>
      <c r="P7" s="149">
        <v>175</v>
      </c>
      <c r="Q7" s="149">
        <v>159</v>
      </c>
      <c r="R7" s="151">
        <v>299</v>
      </c>
      <c r="S7" s="151">
        <v>284</v>
      </c>
      <c r="T7" s="149">
        <v>218</v>
      </c>
      <c r="U7" s="149">
        <v>195</v>
      </c>
      <c r="V7" s="151">
        <v>316</v>
      </c>
      <c r="W7" s="151">
        <v>302</v>
      </c>
      <c r="X7" s="149">
        <v>336</v>
      </c>
      <c r="Y7" s="149">
        <v>327</v>
      </c>
      <c r="Z7" s="151">
        <v>213</v>
      </c>
      <c r="AA7" s="151">
        <v>246</v>
      </c>
      <c r="AB7" s="150">
        <v>220</v>
      </c>
      <c r="AC7" s="150">
        <v>237</v>
      </c>
      <c r="AD7" s="257">
        <v>169</v>
      </c>
      <c r="AE7" s="257">
        <v>134</v>
      </c>
      <c r="AF7" s="155">
        <f t="shared" si="0"/>
        <v>3418</v>
      </c>
      <c r="AG7" s="155">
        <f t="shared" si="1"/>
        <v>3175</v>
      </c>
      <c r="AH7" s="155">
        <f t="shared" si="2"/>
        <v>6593</v>
      </c>
    </row>
    <row r="8" spans="1:34" ht="21" x14ac:dyDescent="0.35">
      <c r="A8" s="312"/>
      <c r="B8" s="313" t="s">
        <v>154</v>
      </c>
      <c r="C8" s="314"/>
      <c r="D8" s="149">
        <v>275</v>
      </c>
      <c r="E8" s="149">
        <v>274</v>
      </c>
      <c r="F8" s="151">
        <v>255</v>
      </c>
      <c r="G8" s="151">
        <v>244</v>
      </c>
      <c r="H8" s="149">
        <v>112</v>
      </c>
      <c r="I8" s="149">
        <v>97</v>
      </c>
      <c r="J8" s="151">
        <v>305</v>
      </c>
      <c r="K8" s="151">
        <v>251</v>
      </c>
      <c r="L8" s="149">
        <v>396</v>
      </c>
      <c r="M8" s="149">
        <v>359</v>
      </c>
      <c r="N8" s="151">
        <v>243</v>
      </c>
      <c r="O8" s="151">
        <v>264</v>
      </c>
      <c r="P8" s="149">
        <v>202</v>
      </c>
      <c r="Q8" s="149">
        <v>162</v>
      </c>
      <c r="R8" s="151">
        <v>327</v>
      </c>
      <c r="S8" s="151">
        <v>295</v>
      </c>
      <c r="T8" s="149">
        <v>245</v>
      </c>
      <c r="U8" s="149">
        <v>210</v>
      </c>
      <c r="V8" s="151">
        <v>320</v>
      </c>
      <c r="W8" s="151">
        <v>296</v>
      </c>
      <c r="X8" s="149">
        <v>400</v>
      </c>
      <c r="Y8" s="149">
        <v>370</v>
      </c>
      <c r="Z8" s="151">
        <v>243</v>
      </c>
      <c r="AA8" s="151">
        <v>223</v>
      </c>
      <c r="AB8" s="150">
        <v>239</v>
      </c>
      <c r="AC8" s="150">
        <v>246</v>
      </c>
      <c r="AD8" s="257">
        <v>164</v>
      </c>
      <c r="AE8" s="257">
        <v>151</v>
      </c>
      <c r="AF8" s="155">
        <f t="shared" si="0"/>
        <v>3726</v>
      </c>
      <c r="AG8" s="155">
        <f t="shared" si="1"/>
        <v>3442</v>
      </c>
      <c r="AH8" s="155">
        <f t="shared" si="2"/>
        <v>7168</v>
      </c>
    </row>
    <row r="9" spans="1:34" ht="21" x14ac:dyDescent="0.35">
      <c r="A9" s="312"/>
      <c r="B9" s="313" t="s">
        <v>155</v>
      </c>
      <c r="C9" s="314"/>
      <c r="D9" s="149">
        <v>310</v>
      </c>
      <c r="E9" s="149">
        <v>333</v>
      </c>
      <c r="F9" s="151">
        <v>261</v>
      </c>
      <c r="G9" s="151">
        <v>265</v>
      </c>
      <c r="H9" s="149">
        <v>115</v>
      </c>
      <c r="I9" s="149">
        <v>109</v>
      </c>
      <c r="J9" s="151">
        <v>307</v>
      </c>
      <c r="K9" s="151">
        <v>294</v>
      </c>
      <c r="L9" s="149">
        <v>412</v>
      </c>
      <c r="M9" s="149">
        <v>388</v>
      </c>
      <c r="N9" s="151">
        <v>263</v>
      </c>
      <c r="O9" s="151">
        <v>255</v>
      </c>
      <c r="P9" s="149">
        <v>220</v>
      </c>
      <c r="Q9" s="149">
        <v>204</v>
      </c>
      <c r="R9" s="151">
        <v>360</v>
      </c>
      <c r="S9" s="151">
        <v>365</v>
      </c>
      <c r="T9" s="149">
        <v>246</v>
      </c>
      <c r="U9" s="149">
        <v>243</v>
      </c>
      <c r="V9" s="151">
        <v>314</v>
      </c>
      <c r="W9" s="151">
        <v>376</v>
      </c>
      <c r="X9" s="149">
        <v>400</v>
      </c>
      <c r="Y9" s="149">
        <v>424</v>
      </c>
      <c r="Z9" s="151">
        <v>261</v>
      </c>
      <c r="AA9" s="151">
        <v>254</v>
      </c>
      <c r="AB9" s="150">
        <v>248</v>
      </c>
      <c r="AC9" s="150">
        <v>245</v>
      </c>
      <c r="AD9" s="257">
        <v>200</v>
      </c>
      <c r="AE9" s="257">
        <v>168</v>
      </c>
      <c r="AF9" s="155">
        <f t="shared" si="0"/>
        <v>3917</v>
      </c>
      <c r="AG9" s="155">
        <f t="shared" si="1"/>
        <v>3923</v>
      </c>
      <c r="AH9" s="155">
        <f t="shared" si="2"/>
        <v>7840</v>
      </c>
    </row>
    <row r="10" spans="1:34" ht="21" x14ac:dyDescent="0.35">
      <c r="A10" s="312"/>
      <c r="B10" s="313" t="s">
        <v>156</v>
      </c>
      <c r="C10" s="314"/>
      <c r="D10" s="149">
        <v>355</v>
      </c>
      <c r="E10" s="149">
        <v>323</v>
      </c>
      <c r="F10" s="151">
        <v>258</v>
      </c>
      <c r="G10" s="151">
        <v>269</v>
      </c>
      <c r="H10" s="149">
        <v>116</v>
      </c>
      <c r="I10" s="149">
        <v>99</v>
      </c>
      <c r="J10" s="151">
        <v>318</v>
      </c>
      <c r="K10" s="151">
        <v>314</v>
      </c>
      <c r="L10" s="149">
        <v>415</v>
      </c>
      <c r="M10" s="149">
        <v>392</v>
      </c>
      <c r="N10" s="151">
        <v>302</v>
      </c>
      <c r="O10" s="151">
        <v>247</v>
      </c>
      <c r="P10" s="149">
        <v>208</v>
      </c>
      <c r="Q10" s="149">
        <v>193</v>
      </c>
      <c r="R10" s="151">
        <v>406</v>
      </c>
      <c r="S10" s="151">
        <v>361</v>
      </c>
      <c r="T10" s="149">
        <v>267</v>
      </c>
      <c r="U10" s="149">
        <v>250</v>
      </c>
      <c r="V10" s="151">
        <v>366</v>
      </c>
      <c r="W10" s="151">
        <v>370</v>
      </c>
      <c r="X10" s="149">
        <v>457</v>
      </c>
      <c r="Y10" s="149">
        <v>407</v>
      </c>
      <c r="Z10" s="151">
        <v>256</v>
      </c>
      <c r="AA10" s="151">
        <v>229</v>
      </c>
      <c r="AB10" s="150">
        <v>294</v>
      </c>
      <c r="AC10" s="150">
        <v>250</v>
      </c>
      <c r="AD10" s="257">
        <v>177</v>
      </c>
      <c r="AE10" s="257">
        <v>187</v>
      </c>
      <c r="AF10" s="155">
        <f t="shared" si="0"/>
        <v>4195</v>
      </c>
      <c r="AG10" s="155">
        <f t="shared" si="1"/>
        <v>3891</v>
      </c>
      <c r="AH10" s="155">
        <f t="shared" si="2"/>
        <v>8086</v>
      </c>
    </row>
    <row r="11" spans="1:34" ht="21" x14ac:dyDescent="0.35">
      <c r="A11" s="312"/>
      <c r="B11" s="313" t="s">
        <v>157</v>
      </c>
      <c r="C11" s="314"/>
      <c r="D11" s="149">
        <v>311</v>
      </c>
      <c r="E11" s="149">
        <v>293</v>
      </c>
      <c r="F11" s="151">
        <v>252</v>
      </c>
      <c r="G11" s="151">
        <v>220</v>
      </c>
      <c r="H11" s="149">
        <v>98</v>
      </c>
      <c r="I11" s="149">
        <v>84</v>
      </c>
      <c r="J11" s="151">
        <v>279</v>
      </c>
      <c r="K11" s="151">
        <v>300</v>
      </c>
      <c r="L11" s="149">
        <v>378</v>
      </c>
      <c r="M11" s="149">
        <v>335</v>
      </c>
      <c r="N11" s="151">
        <v>252</v>
      </c>
      <c r="O11" s="151">
        <v>244</v>
      </c>
      <c r="P11" s="149">
        <v>187</v>
      </c>
      <c r="Q11" s="149">
        <v>180</v>
      </c>
      <c r="R11" s="151">
        <v>365</v>
      </c>
      <c r="S11" s="151">
        <v>307</v>
      </c>
      <c r="T11" s="149">
        <v>243</v>
      </c>
      <c r="U11" s="149">
        <v>237</v>
      </c>
      <c r="V11" s="151">
        <v>348</v>
      </c>
      <c r="W11" s="151">
        <v>335</v>
      </c>
      <c r="X11" s="149">
        <v>415</v>
      </c>
      <c r="Y11" s="149">
        <v>370</v>
      </c>
      <c r="Z11" s="151">
        <v>246</v>
      </c>
      <c r="AA11" s="151">
        <v>217</v>
      </c>
      <c r="AB11" s="150">
        <v>248</v>
      </c>
      <c r="AC11" s="150">
        <v>265</v>
      </c>
      <c r="AD11" s="257">
        <v>156</v>
      </c>
      <c r="AE11" s="257">
        <v>151</v>
      </c>
      <c r="AF11" s="155">
        <f t="shared" si="0"/>
        <v>3778</v>
      </c>
      <c r="AG11" s="155">
        <f t="shared" si="1"/>
        <v>3538</v>
      </c>
      <c r="AH11" s="155">
        <f t="shared" si="2"/>
        <v>7316</v>
      </c>
    </row>
    <row r="12" spans="1:34" ht="21" x14ac:dyDescent="0.35">
      <c r="A12" s="312"/>
      <c r="B12" s="313" t="s">
        <v>158</v>
      </c>
      <c r="C12" s="314"/>
      <c r="D12" s="149">
        <v>342</v>
      </c>
      <c r="E12" s="149">
        <v>315</v>
      </c>
      <c r="F12" s="151">
        <v>260</v>
      </c>
      <c r="G12" s="151">
        <v>277</v>
      </c>
      <c r="H12" s="149">
        <v>123</v>
      </c>
      <c r="I12" s="149">
        <v>96</v>
      </c>
      <c r="J12" s="151">
        <v>289</v>
      </c>
      <c r="K12" s="151">
        <v>271</v>
      </c>
      <c r="L12" s="149">
        <v>439</v>
      </c>
      <c r="M12" s="149">
        <v>448</v>
      </c>
      <c r="N12" s="151">
        <v>329</v>
      </c>
      <c r="O12" s="151">
        <v>287</v>
      </c>
      <c r="P12" s="149">
        <v>229</v>
      </c>
      <c r="Q12" s="149">
        <v>177</v>
      </c>
      <c r="R12" s="151">
        <v>386</v>
      </c>
      <c r="S12" s="151">
        <v>400</v>
      </c>
      <c r="T12" s="149">
        <v>250</v>
      </c>
      <c r="U12" s="149">
        <v>252</v>
      </c>
      <c r="V12" s="151">
        <v>393</v>
      </c>
      <c r="W12" s="151">
        <v>358</v>
      </c>
      <c r="X12" s="149">
        <v>444</v>
      </c>
      <c r="Y12" s="149">
        <v>414</v>
      </c>
      <c r="Z12" s="151">
        <v>284</v>
      </c>
      <c r="AA12" s="151">
        <v>222</v>
      </c>
      <c r="AB12" s="150">
        <v>281</v>
      </c>
      <c r="AC12" s="150">
        <v>267</v>
      </c>
      <c r="AD12" s="257">
        <v>186</v>
      </c>
      <c r="AE12" s="257">
        <v>183</v>
      </c>
      <c r="AF12" s="155">
        <f t="shared" si="0"/>
        <v>4235</v>
      </c>
      <c r="AG12" s="155">
        <f t="shared" si="1"/>
        <v>3967</v>
      </c>
      <c r="AH12" s="155">
        <f t="shared" si="2"/>
        <v>8202</v>
      </c>
    </row>
    <row r="13" spans="1:34" ht="21" x14ac:dyDescent="0.35">
      <c r="A13" s="312"/>
      <c r="B13" s="313" t="s">
        <v>159</v>
      </c>
      <c r="C13" s="314"/>
      <c r="D13" s="149">
        <v>368</v>
      </c>
      <c r="E13" s="149">
        <v>384</v>
      </c>
      <c r="F13" s="151">
        <v>305</v>
      </c>
      <c r="G13" s="151">
        <v>302</v>
      </c>
      <c r="H13" s="149">
        <v>131</v>
      </c>
      <c r="I13" s="149">
        <v>142</v>
      </c>
      <c r="J13" s="151">
        <v>398</v>
      </c>
      <c r="K13" s="151">
        <v>381</v>
      </c>
      <c r="L13" s="149">
        <v>471</v>
      </c>
      <c r="M13" s="149">
        <v>451</v>
      </c>
      <c r="N13" s="151">
        <v>328</v>
      </c>
      <c r="O13" s="151">
        <v>356</v>
      </c>
      <c r="P13" s="149">
        <v>214</v>
      </c>
      <c r="Q13" s="149">
        <v>213</v>
      </c>
      <c r="R13" s="151">
        <v>469</v>
      </c>
      <c r="S13" s="151">
        <v>438</v>
      </c>
      <c r="T13" s="149">
        <v>320</v>
      </c>
      <c r="U13" s="149">
        <v>336</v>
      </c>
      <c r="V13" s="151">
        <v>406</v>
      </c>
      <c r="W13" s="151">
        <v>412</v>
      </c>
      <c r="X13" s="149">
        <v>465</v>
      </c>
      <c r="Y13" s="149">
        <v>482</v>
      </c>
      <c r="Z13" s="151">
        <v>281</v>
      </c>
      <c r="AA13" s="151">
        <v>277</v>
      </c>
      <c r="AB13" s="150">
        <v>327</v>
      </c>
      <c r="AC13" s="150">
        <v>302</v>
      </c>
      <c r="AD13" s="257">
        <v>239</v>
      </c>
      <c r="AE13" s="257">
        <v>188</v>
      </c>
      <c r="AF13" s="155">
        <f t="shared" si="0"/>
        <v>4722</v>
      </c>
      <c r="AG13" s="155">
        <f t="shared" si="1"/>
        <v>4664</v>
      </c>
      <c r="AH13" s="155">
        <f t="shared" si="2"/>
        <v>9386</v>
      </c>
    </row>
    <row r="14" spans="1:34" ht="21" x14ac:dyDescent="0.35">
      <c r="A14" s="312"/>
      <c r="B14" s="313" t="s">
        <v>160</v>
      </c>
      <c r="C14" s="314"/>
      <c r="D14" s="149">
        <v>391</v>
      </c>
      <c r="E14" s="149">
        <v>414</v>
      </c>
      <c r="F14" s="151">
        <v>314</v>
      </c>
      <c r="G14" s="151">
        <v>277</v>
      </c>
      <c r="H14" s="149">
        <v>155</v>
      </c>
      <c r="I14" s="149">
        <v>156</v>
      </c>
      <c r="J14" s="151">
        <v>415</v>
      </c>
      <c r="K14" s="151">
        <v>424</v>
      </c>
      <c r="L14" s="149">
        <v>457</v>
      </c>
      <c r="M14" s="149">
        <v>456</v>
      </c>
      <c r="N14" s="151">
        <v>350</v>
      </c>
      <c r="O14" s="151">
        <v>318</v>
      </c>
      <c r="P14" s="149">
        <v>237</v>
      </c>
      <c r="Q14" s="149">
        <v>230</v>
      </c>
      <c r="R14" s="151">
        <v>429</v>
      </c>
      <c r="S14" s="151">
        <v>455</v>
      </c>
      <c r="T14" s="149">
        <v>293</v>
      </c>
      <c r="U14" s="149">
        <v>299</v>
      </c>
      <c r="V14" s="151">
        <v>408</v>
      </c>
      <c r="W14" s="151">
        <v>419</v>
      </c>
      <c r="X14" s="149">
        <v>526</v>
      </c>
      <c r="Y14" s="149">
        <v>497</v>
      </c>
      <c r="Z14" s="151">
        <v>293</v>
      </c>
      <c r="AA14" s="151">
        <v>289</v>
      </c>
      <c r="AB14" s="150">
        <v>300</v>
      </c>
      <c r="AC14" s="150">
        <v>322</v>
      </c>
      <c r="AD14" s="257">
        <v>277</v>
      </c>
      <c r="AE14" s="257">
        <v>249</v>
      </c>
      <c r="AF14" s="155">
        <f t="shared" si="0"/>
        <v>4845</v>
      </c>
      <c r="AG14" s="155">
        <f t="shared" si="1"/>
        <v>4805</v>
      </c>
      <c r="AH14" s="155">
        <f t="shared" si="2"/>
        <v>9650</v>
      </c>
    </row>
    <row r="15" spans="1:34" ht="21" x14ac:dyDescent="0.35">
      <c r="A15" s="312"/>
      <c r="B15" s="313" t="s">
        <v>161</v>
      </c>
      <c r="C15" s="314"/>
      <c r="D15" s="149">
        <v>390</v>
      </c>
      <c r="E15" s="149">
        <v>360</v>
      </c>
      <c r="F15" s="151">
        <v>289</v>
      </c>
      <c r="G15" s="151">
        <v>314</v>
      </c>
      <c r="H15" s="149">
        <v>135</v>
      </c>
      <c r="I15" s="149">
        <v>140</v>
      </c>
      <c r="J15" s="151">
        <v>406</v>
      </c>
      <c r="K15" s="151">
        <v>410</v>
      </c>
      <c r="L15" s="149">
        <v>417</v>
      </c>
      <c r="M15" s="149">
        <v>456</v>
      </c>
      <c r="N15" s="151">
        <v>293</v>
      </c>
      <c r="O15" s="151">
        <v>314</v>
      </c>
      <c r="P15" s="149">
        <v>264</v>
      </c>
      <c r="Q15" s="149">
        <v>277</v>
      </c>
      <c r="R15" s="151">
        <v>475</v>
      </c>
      <c r="S15" s="151">
        <v>480</v>
      </c>
      <c r="T15" s="149">
        <v>277</v>
      </c>
      <c r="U15" s="149">
        <v>319</v>
      </c>
      <c r="V15" s="151">
        <v>408</v>
      </c>
      <c r="W15" s="151">
        <v>382</v>
      </c>
      <c r="X15" s="149">
        <v>458</v>
      </c>
      <c r="Y15" s="149">
        <v>503</v>
      </c>
      <c r="Z15" s="151">
        <v>314</v>
      </c>
      <c r="AA15" s="151">
        <v>293</v>
      </c>
      <c r="AB15" s="150">
        <v>299</v>
      </c>
      <c r="AC15" s="150">
        <v>353</v>
      </c>
      <c r="AD15" s="257">
        <v>273</v>
      </c>
      <c r="AE15" s="257">
        <v>281</v>
      </c>
      <c r="AF15" s="155">
        <f t="shared" si="0"/>
        <v>4698</v>
      </c>
      <c r="AG15" s="155">
        <f t="shared" si="1"/>
        <v>4882</v>
      </c>
      <c r="AH15" s="155">
        <f t="shared" si="2"/>
        <v>9580</v>
      </c>
    </row>
    <row r="16" spans="1:34" ht="21" x14ac:dyDescent="0.35">
      <c r="A16" s="312"/>
      <c r="B16" s="313" t="s">
        <v>162</v>
      </c>
      <c r="C16" s="314"/>
      <c r="D16" s="149">
        <v>281</v>
      </c>
      <c r="E16" s="149">
        <v>284</v>
      </c>
      <c r="F16" s="151">
        <v>221</v>
      </c>
      <c r="G16" s="151">
        <v>214</v>
      </c>
      <c r="H16" s="149">
        <v>114</v>
      </c>
      <c r="I16" s="149">
        <v>115</v>
      </c>
      <c r="J16" s="151">
        <v>302</v>
      </c>
      <c r="K16" s="151">
        <v>323</v>
      </c>
      <c r="L16" s="149">
        <v>349</v>
      </c>
      <c r="M16" s="149">
        <v>336</v>
      </c>
      <c r="N16" s="151">
        <v>209</v>
      </c>
      <c r="O16" s="151">
        <v>226</v>
      </c>
      <c r="P16" s="149">
        <v>204</v>
      </c>
      <c r="Q16" s="149">
        <v>205</v>
      </c>
      <c r="R16" s="151">
        <v>323</v>
      </c>
      <c r="S16" s="151">
        <v>356</v>
      </c>
      <c r="T16" s="149">
        <v>230</v>
      </c>
      <c r="U16" s="149">
        <v>223</v>
      </c>
      <c r="V16" s="151">
        <v>301</v>
      </c>
      <c r="W16" s="151">
        <v>297</v>
      </c>
      <c r="X16" s="149">
        <v>392</v>
      </c>
      <c r="Y16" s="149">
        <v>354</v>
      </c>
      <c r="Z16" s="151">
        <v>264</v>
      </c>
      <c r="AA16" s="151">
        <v>218</v>
      </c>
      <c r="AB16" s="150">
        <v>271</v>
      </c>
      <c r="AC16" s="150">
        <v>287</v>
      </c>
      <c r="AD16" s="257">
        <v>184</v>
      </c>
      <c r="AE16" s="257">
        <v>216</v>
      </c>
      <c r="AF16" s="155">
        <f t="shared" si="0"/>
        <v>3645</v>
      </c>
      <c r="AG16" s="155">
        <f t="shared" si="1"/>
        <v>3654</v>
      </c>
      <c r="AH16" s="155">
        <f t="shared" si="2"/>
        <v>7299</v>
      </c>
    </row>
    <row r="17" spans="1:34" ht="21" x14ac:dyDescent="0.35">
      <c r="A17" s="312"/>
      <c r="B17" s="313" t="s">
        <v>163</v>
      </c>
      <c r="C17" s="314"/>
      <c r="D17" s="150">
        <v>245</v>
      </c>
      <c r="E17" s="150">
        <v>230</v>
      </c>
      <c r="F17" s="151">
        <v>175</v>
      </c>
      <c r="G17" s="151">
        <v>167</v>
      </c>
      <c r="H17" s="149">
        <v>87</v>
      </c>
      <c r="I17" s="149">
        <v>88</v>
      </c>
      <c r="J17" s="151">
        <v>263</v>
      </c>
      <c r="K17" s="151">
        <v>262</v>
      </c>
      <c r="L17" s="149">
        <v>243</v>
      </c>
      <c r="M17" s="149">
        <v>294</v>
      </c>
      <c r="N17" s="151">
        <v>187</v>
      </c>
      <c r="O17" s="151">
        <v>202</v>
      </c>
      <c r="P17" s="149">
        <v>166</v>
      </c>
      <c r="Q17" s="149">
        <v>184</v>
      </c>
      <c r="R17" s="151">
        <v>291</v>
      </c>
      <c r="S17" s="151">
        <v>319</v>
      </c>
      <c r="T17" s="149">
        <v>178</v>
      </c>
      <c r="U17" s="149">
        <v>184</v>
      </c>
      <c r="V17" s="151">
        <v>226</v>
      </c>
      <c r="W17" s="151">
        <v>240</v>
      </c>
      <c r="X17" s="149">
        <v>250</v>
      </c>
      <c r="Y17" s="149">
        <v>308</v>
      </c>
      <c r="Z17" s="151">
        <v>189</v>
      </c>
      <c r="AA17" s="151">
        <v>180</v>
      </c>
      <c r="AB17" s="150">
        <v>218</v>
      </c>
      <c r="AC17" s="150">
        <v>275</v>
      </c>
      <c r="AD17" s="257">
        <v>157</v>
      </c>
      <c r="AE17" s="257">
        <v>167</v>
      </c>
      <c r="AF17" s="155">
        <f t="shared" si="0"/>
        <v>2875</v>
      </c>
      <c r="AG17" s="155">
        <f t="shared" si="1"/>
        <v>3100</v>
      </c>
      <c r="AH17" s="155">
        <f t="shared" si="2"/>
        <v>5975</v>
      </c>
    </row>
    <row r="18" spans="1:34" ht="21" x14ac:dyDescent="0.35">
      <c r="A18" s="312"/>
      <c r="B18" s="313" t="s">
        <v>164</v>
      </c>
      <c r="C18" s="314"/>
      <c r="D18" s="149">
        <v>134</v>
      </c>
      <c r="E18" s="149">
        <v>130</v>
      </c>
      <c r="F18" s="151">
        <v>118</v>
      </c>
      <c r="G18" s="151">
        <v>141</v>
      </c>
      <c r="H18" s="149">
        <v>52</v>
      </c>
      <c r="I18" s="149">
        <v>62</v>
      </c>
      <c r="J18" s="151">
        <v>161</v>
      </c>
      <c r="K18" s="151">
        <v>181</v>
      </c>
      <c r="L18" s="149">
        <v>167</v>
      </c>
      <c r="M18" s="149">
        <v>182</v>
      </c>
      <c r="N18" s="151">
        <v>133</v>
      </c>
      <c r="O18" s="151">
        <v>149</v>
      </c>
      <c r="P18" s="149">
        <v>106</v>
      </c>
      <c r="Q18" s="149">
        <v>115</v>
      </c>
      <c r="R18" s="151">
        <v>193</v>
      </c>
      <c r="S18" s="151">
        <v>227</v>
      </c>
      <c r="T18" s="149">
        <v>124</v>
      </c>
      <c r="U18" s="149">
        <v>138</v>
      </c>
      <c r="V18" s="151">
        <v>158</v>
      </c>
      <c r="W18" s="151">
        <v>183</v>
      </c>
      <c r="X18" s="149">
        <v>199</v>
      </c>
      <c r="Y18" s="149">
        <v>201</v>
      </c>
      <c r="Z18" s="151">
        <v>109</v>
      </c>
      <c r="AA18" s="151">
        <v>116</v>
      </c>
      <c r="AB18" s="150">
        <v>148</v>
      </c>
      <c r="AC18" s="150">
        <v>196</v>
      </c>
      <c r="AD18" s="257">
        <v>122</v>
      </c>
      <c r="AE18" s="257">
        <v>129</v>
      </c>
      <c r="AF18" s="155">
        <f t="shared" si="0"/>
        <v>1924</v>
      </c>
      <c r="AG18" s="155">
        <f t="shared" si="1"/>
        <v>2150</v>
      </c>
      <c r="AH18" s="155">
        <f t="shared" si="2"/>
        <v>4074</v>
      </c>
    </row>
    <row r="19" spans="1:34" ht="21" x14ac:dyDescent="0.35">
      <c r="A19" s="312"/>
      <c r="B19" s="313" t="s">
        <v>165</v>
      </c>
      <c r="C19" s="314"/>
      <c r="D19" s="149">
        <v>101</v>
      </c>
      <c r="E19" s="149">
        <v>112</v>
      </c>
      <c r="F19" s="151">
        <v>82</v>
      </c>
      <c r="G19" s="151">
        <v>80</v>
      </c>
      <c r="H19" s="149">
        <v>43</v>
      </c>
      <c r="I19" s="149">
        <v>54</v>
      </c>
      <c r="J19" s="151">
        <v>102</v>
      </c>
      <c r="K19" s="151">
        <v>159</v>
      </c>
      <c r="L19" s="149">
        <v>129</v>
      </c>
      <c r="M19" s="149">
        <v>155</v>
      </c>
      <c r="N19" s="151">
        <v>107</v>
      </c>
      <c r="O19" s="151">
        <v>117</v>
      </c>
      <c r="P19" s="149">
        <v>81</v>
      </c>
      <c r="Q19" s="149">
        <v>99</v>
      </c>
      <c r="R19" s="151">
        <v>130</v>
      </c>
      <c r="S19" s="151">
        <v>170</v>
      </c>
      <c r="T19" s="149">
        <v>87</v>
      </c>
      <c r="U19" s="149">
        <v>114</v>
      </c>
      <c r="V19" s="151">
        <v>114</v>
      </c>
      <c r="W19" s="151">
        <v>147</v>
      </c>
      <c r="X19" s="149">
        <v>121</v>
      </c>
      <c r="Y19" s="149">
        <v>145</v>
      </c>
      <c r="Z19" s="151">
        <v>91</v>
      </c>
      <c r="AA19" s="151">
        <v>90</v>
      </c>
      <c r="AB19" s="150">
        <v>108</v>
      </c>
      <c r="AC19" s="150">
        <v>135</v>
      </c>
      <c r="AD19" s="257">
        <v>120</v>
      </c>
      <c r="AE19" s="257">
        <v>97</v>
      </c>
      <c r="AF19" s="155">
        <f t="shared" si="0"/>
        <v>1416</v>
      </c>
      <c r="AG19" s="155">
        <f t="shared" si="1"/>
        <v>1674</v>
      </c>
      <c r="AH19" s="155">
        <f t="shared" si="2"/>
        <v>3090</v>
      </c>
    </row>
    <row r="20" spans="1:34" ht="21" x14ac:dyDescent="0.35">
      <c r="A20" s="312"/>
      <c r="B20" s="313" t="s">
        <v>166</v>
      </c>
      <c r="C20" s="314"/>
      <c r="D20" s="149">
        <v>43</v>
      </c>
      <c r="E20" s="149">
        <v>72</v>
      </c>
      <c r="F20" s="151">
        <v>44</v>
      </c>
      <c r="G20" s="151">
        <v>70</v>
      </c>
      <c r="H20" s="149">
        <v>40</v>
      </c>
      <c r="I20" s="149">
        <v>34</v>
      </c>
      <c r="J20" s="151">
        <v>74</v>
      </c>
      <c r="K20" s="151">
        <v>99</v>
      </c>
      <c r="L20" s="149">
        <v>84</v>
      </c>
      <c r="M20" s="149">
        <v>90</v>
      </c>
      <c r="N20" s="151">
        <v>57</v>
      </c>
      <c r="O20" s="151">
        <v>80</v>
      </c>
      <c r="P20" s="149">
        <v>58</v>
      </c>
      <c r="Q20" s="149">
        <v>62</v>
      </c>
      <c r="R20" s="151">
        <v>91</v>
      </c>
      <c r="S20" s="151">
        <v>117</v>
      </c>
      <c r="T20" s="149">
        <v>65</v>
      </c>
      <c r="U20" s="149">
        <v>72</v>
      </c>
      <c r="V20" s="151">
        <v>65</v>
      </c>
      <c r="W20" s="151">
        <v>94</v>
      </c>
      <c r="X20" s="149">
        <v>72</v>
      </c>
      <c r="Y20" s="149">
        <v>85</v>
      </c>
      <c r="Z20" s="151">
        <v>48</v>
      </c>
      <c r="AA20" s="151">
        <v>70</v>
      </c>
      <c r="AB20" s="150">
        <v>72</v>
      </c>
      <c r="AC20" s="150">
        <v>84</v>
      </c>
      <c r="AD20" s="257">
        <v>54</v>
      </c>
      <c r="AE20" s="257">
        <v>71</v>
      </c>
      <c r="AF20" s="155">
        <v>868</v>
      </c>
      <c r="AG20" s="155">
        <f t="shared" si="1"/>
        <v>1100</v>
      </c>
      <c r="AH20" s="155">
        <f t="shared" si="2"/>
        <v>1968</v>
      </c>
    </row>
    <row r="21" spans="1:34" ht="21" x14ac:dyDescent="0.35">
      <c r="A21" s="312"/>
      <c r="B21" s="313" t="s">
        <v>167</v>
      </c>
      <c r="C21" s="314"/>
      <c r="D21" s="149">
        <v>37</v>
      </c>
      <c r="E21" s="149">
        <v>51</v>
      </c>
      <c r="F21" s="151">
        <v>37</v>
      </c>
      <c r="G21" s="151">
        <v>30</v>
      </c>
      <c r="H21" s="149">
        <v>14</v>
      </c>
      <c r="I21" s="149">
        <v>27</v>
      </c>
      <c r="J21" s="151">
        <v>30</v>
      </c>
      <c r="K21" s="151">
        <v>70</v>
      </c>
      <c r="L21" s="149">
        <v>51</v>
      </c>
      <c r="M21" s="149">
        <v>64</v>
      </c>
      <c r="N21" s="151">
        <v>38</v>
      </c>
      <c r="O21" s="151">
        <v>45</v>
      </c>
      <c r="P21" s="149">
        <v>34</v>
      </c>
      <c r="Q21" s="149">
        <v>40</v>
      </c>
      <c r="R21" s="151">
        <v>44</v>
      </c>
      <c r="S21" s="151">
        <v>60</v>
      </c>
      <c r="T21" s="149">
        <v>34</v>
      </c>
      <c r="U21" s="149">
        <v>45</v>
      </c>
      <c r="V21" s="151">
        <v>43</v>
      </c>
      <c r="W21" s="151">
        <v>59</v>
      </c>
      <c r="X21" s="149">
        <v>43</v>
      </c>
      <c r="Y21" s="149">
        <v>57</v>
      </c>
      <c r="Z21" s="151">
        <v>36</v>
      </c>
      <c r="AA21" s="151">
        <v>34</v>
      </c>
      <c r="AB21" s="150">
        <v>39</v>
      </c>
      <c r="AC21" s="150">
        <v>60</v>
      </c>
      <c r="AD21" s="257">
        <v>40</v>
      </c>
      <c r="AE21" s="257">
        <v>52</v>
      </c>
      <c r="AF21" s="155">
        <f t="shared" si="0"/>
        <v>520</v>
      </c>
      <c r="AG21" s="155">
        <f t="shared" si="1"/>
        <v>694</v>
      </c>
      <c r="AH21" s="155">
        <f t="shared" si="2"/>
        <v>1214</v>
      </c>
    </row>
    <row r="22" spans="1:34" ht="21" x14ac:dyDescent="0.35">
      <c r="A22" s="312"/>
      <c r="B22" s="313" t="s">
        <v>168</v>
      </c>
      <c r="C22" s="314"/>
      <c r="D22" s="149">
        <v>22</v>
      </c>
      <c r="E22" s="149">
        <v>41</v>
      </c>
      <c r="F22" s="151">
        <v>20</v>
      </c>
      <c r="G22" s="151">
        <v>37</v>
      </c>
      <c r="H22" s="149">
        <v>19</v>
      </c>
      <c r="I22" s="149">
        <v>20</v>
      </c>
      <c r="J22" s="151">
        <v>34</v>
      </c>
      <c r="K22" s="151">
        <v>44</v>
      </c>
      <c r="L22" s="149">
        <v>40</v>
      </c>
      <c r="M22" s="149">
        <v>46</v>
      </c>
      <c r="N22" s="151">
        <v>31</v>
      </c>
      <c r="O22" s="151">
        <v>33</v>
      </c>
      <c r="P22" s="149">
        <v>23</v>
      </c>
      <c r="Q22" s="149">
        <v>36</v>
      </c>
      <c r="R22" s="151">
        <v>39</v>
      </c>
      <c r="S22" s="151">
        <v>70</v>
      </c>
      <c r="T22" s="149">
        <v>30</v>
      </c>
      <c r="U22" s="149">
        <v>49</v>
      </c>
      <c r="V22" s="153">
        <v>44</v>
      </c>
      <c r="W22" s="153">
        <v>42</v>
      </c>
      <c r="X22" s="149">
        <v>28</v>
      </c>
      <c r="Y22" s="149">
        <v>42</v>
      </c>
      <c r="Z22" s="151">
        <v>17</v>
      </c>
      <c r="AA22" s="151">
        <v>28</v>
      </c>
      <c r="AB22" s="150">
        <v>40</v>
      </c>
      <c r="AC22" s="150">
        <v>47</v>
      </c>
      <c r="AD22" s="257">
        <v>44</v>
      </c>
      <c r="AE22" s="257">
        <v>51</v>
      </c>
      <c r="AF22" s="155">
        <v>430</v>
      </c>
      <c r="AG22" s="155">
        <f t="shared" si="1"/>
        <v>586</v>
      </c>
      <c r="AH22" s="155">
        <f t="shared" si="2"/>
        <v>1016</v>
      </c>
    </row>
    <row r="23" spans="1:34" ht="21" x14ac:dyDescent="0.35">
      <c r="A23" s="312"/>
      <c r="B23" s="313" t="s">
        <v>11</v>
      </c>
      <c r="C23" s="316"/>
      <c r="D23" s="254">
        <f t="shared" ref="D23:AC23" si="3">SUM(D5:D22)</f>
        <v>4313</v>
      </c>
      <c r="E23" s="254">
        <f t="shared" si="3"/>
        <v>4317</v>
      </c>
      <c r="F23" s="255">
        <f t="shared" si="3"/>
        <v>3509</v>
      </c>
      <c r="G23" s="255">
        <f t="shared" si="3"/>
        <v>3554</v>
      </c>
      <c r="H23" s="254">
        <f t="shared" si="3"/>
        <v>1606</v>
      </c>
      <c r="I23" s="254">
        <f t="shared" si="3"/>
        <v>1542</v>
      </c>
      <c r="J23" s="255">
        <f t="shared" si="3"/>
        <v>4403</v>
      </c>
      <c r="K23" s="255">
        <f t="shared" si="3"/>
        <v>4448</v>
      </c>
      <c r="L23" s="254">
        <f t="shared" si="3"/>
        <v>5526</v>
      </c>
      <c r="M23" s="254">
        <f t="shared" si="3"/>
        <v>5385</v>
      </c>
      <c r="N23" s="255">
        <f t="shared" si="3"/>
        <v>3794</v>
      </c>
      <c r="O23" s="255">
        <f t="shared" si="3"/>
        <v>3742</v>
      </c>
      <c r="P23" s="254">
        <f t="shared" si="3"/>
        <v>2896</v>
      </c>
      <c r="Q23" s="254">
        <f t="shared" si="3"/>
        <v>2838</v>
      </c>
      <c r="R23" s="255">
        <f t="shared" si="3"/>
        <v>5150</v>
      </c>
      <c r="S23" s="255">
        <f t="shared" si="3"/>
        <v>5198</v>
      </c>
      <c r="T23" s="254">
        <f t="shared" si="3"/>
        <v>3509</v>
      </c>
      <c r="U23" s="254">
        <f t="shared" si="3"/>
        <v>3539</v>
      </c>
      <c r="V23" s="255">
        <f t="shared" si="3"/>
        <v>4746</v>
      </c>
      <c r="W23" s="255">
        <f t="shared" si="3"/>
        <v>4842</v>
      </c>
      <c r="X23" s="254">
        <f t="shared" si="3"/>
        <v>5651</v>
      </c>
      <c r="Y23" s="254">
        <f t="shared" si="3"/>
        <v>5639</v>
      </c>
      <c r="Z23" s="255">
        <f t="shared" si="3"/>
        <v>3557</v>
      </c>
      <c r="AA23" s="255">
        <f t="shared" si="3"/>
        <v>3362</v>
      </c>
      <c r="AB23" s="256">
        <f t="shared" si="3"/>
        <v>3771</v>
      </c>
      <c r="AC23" s="256">
        <f t="shared" si="3"/>
        <v>3971</v>
      </c>
      <c r="AD23" s="258">
        <f>SUM(AD5:AD22)</f>
        <v>2828</v>
      </c>
      <c r="AE23" s="258">
        <f>SUM(AE5:AE22)</f>
        <v>2721</v>
      </c>
      <c r="AF23" s="155">
        <f>SUM(AF5:AF22)</f>
        <v>55259</v>
      </c>
      <c r="AG23" s="155">
        <f>SUM(AG5:AG22)</f>
        <v>55098</v>
      </c>
      <c r="AH23" s="155">
        <f t="shared" si="2"/>
        <v>110357</v>
      </c>
    </row>
    <row r="24" spans="1:34" ht="21" x14ac:dyDescent="0.2">
      <c r="A24" s="317" t="s">
        <v>33</v>
      </c>
      <c r="B24" s="317"/>
      <c r="C24" s="317"/>
      <c r="D24" s="318">
        <f>D23+E23</f>
        <v>8630</v>
      </c>
      <c r="E24" s="318"/>
      <c r="F24" s="315">
        <f>F23+G23</f>
        <v>7063</v>
      </c>
      <c r="G24" s="315"/>
      <c r="H24" s="315">
        <f>H23+I23</f>
        <v>3148</v>
      </c>
      <c r="I24" s="315"/>
      <c r="J24" s="315">
        <f>J23+K23</f>
        <v>8851</v>
      </c>
      <c r="K24" s="315"/>
      <c r="L24" s="318">
        <f>L23+M23</f>
        <v>10911</v>
      </c>
      <c r="M24" s="318"/>
      <c r="N24" s="315">
        <f>N23+O23</f>
        <v>7536</v>
      </c>
      <c r="O24" s="315"/>
      <c r="P24" s="318">
        <f>P23+Q23</f>
        <v>5734</v>
      </c>
      <c r="Q24" s="318"/>
      <c r="R24" s="315">
        <f>R23+S23</f>
        <v>10348</v>
      </c>
      <c r="S24" s="315"/>
      <c r="T24" s="318">
        <f>T23+U23</f>
        <v>7048</v>
      </c>
      <c r="U24" s="318"/>
      <c r="V24" s="315">
        <f>V23+W23</f>
        <v>9588</v>
      </c>
      <c r="W24" s="315"/>
      <c r="X24" s="318">
        <f>X23+Y23</f>
        <v>11290</v>
      </c>
      <c r="Y24" s="318"/>
      <c r="Z24" s="315">
        <f>Z23+AA23</f>
        <v>6919</v>
      </c>
      <c r="AA24" s="315"/>
      <c r="AB24" s="318">
        <f>AB23+AC23</f>
        <v>7742</v>
      </c>
      <c r="AC24" s="318"/>
      <c r="AD24" s="315">
        <f>AD23+AE23</f>
        <v>5549</v>
      </c>
      <c r="AE24" s="315"/>
      <c r="AF24" s="319">
        <f>AF23+AG23</f>
        <v>110357</v>
      </c>
      <c r="AG24" s="320"/>
      <c r="AH24" s="99"/>
    </row>
  </sheetData>
  <mergeCells count="55">
    <mergeCell ref="X24:Y24"/>
    <mergeCell ref="Z24:AA24"/>
    <mergeCell ref="AB24:AC24"/>
    <mergeCell ref="AD24:AE24"/>
    <mergeCell ref="AF24:AG24"/>
    <mergeCell ref="B21:C21"/>
    <mergeCell ref="V24:W24"/>
    <mergeCell ref="B23:C23"/>
    <mergeCell ref="A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B16:C16"/>
    <mergeCell ref="B17:C17"/>
    <mergeCell ref="B18:C18"/>
    <mergeCell ref="B19:C19"/>
    <mergeCell ref="B20:C20"/>
    <mergeCell ref="J3:K3"/>
    <mergeCell ref="L3:M3"/>
    <mergeCell ref="A4:C4"/>
    <mergeCell ref="A5:A23"/>
    <mergeCell ref="B5:C5"/>
    <mergeCell ref="B6:C6"/>
    <mergeCell ref="B7:C7"/>
    <mergeCell ref="B8:C8"/>
    <mergeCell ref="B9:C9"/>
    <mergeCell ref="B10:C10"/>
    <mergeCell ref="B22:C22"/>
    <mergeCell ref="B11:C11"/>
    <mergeCell ref="B12:C12"/>
    <mergeCell ref="B13:C13"/>
    <mergeCell ref="B14:C14"/>
    <mergeCell ref="B15:C15"/>
    <mergeCell ref="N3:O3"/>
    <mergeCell ref="P3:Q3"/>
    <mergeCell ref="A1:AH1"/>
    <mergeCell ref="A2:AH2"/>
    <mergeCell ref="AD3:AE3"/>
    <mergeCell ref="AF3:AH3"/>
    <mergeCell ref="R3:S3"/>
    <mergeCell ref="T3:U3"/>
    <mergeCell ref="V3:W3"/>
    <mergeCell ref="X3:Y3"/>
    <mergeCell ref="Z3:AA3"/>
    <mergeCell ref="AB3:AC3"/>
    <mergeCell ref="A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9"/>
  <sheetViews>
    <sheetView zoomScale="110" zoomScaleNormal="110" workbookViewId="0">
      <pane ySplit="5" topLeftCell="A6" activePane="bottomLeft" state="frozen"/>
      <selection pane="bottomLeft" activeCell="A24" sqref="A24:G24"/>
    </sheetView>
  </sheetViews>
  <sheetFormatPr defaultRowHeight="14.25" x14ac:dyDescent="0.2"/>
  <cols>
    <col min="1" max="1" width="8.125" style="101" bestFit="1" customWidth="1"/>
    <col min="2" max="2" width="10.125" style="101" bestFit="1" customWidth="1"/>
    <col min="3" max="3" width="14.125" style="142" customWidth="1"/>
    <col min="4" max="4" width="10.125" style="101" bestFit="1" customWidth="1"/>
    <col min="5" max="5" width="14.125" style="142" customWidth="1"/>
    <col min="6" max="6" width="11.125" style="101" bestFit="1" customWidth="1"/>
    <col min="7" max="7" width="7.625" style="101" bestFit="1" customWidth="1"/>
    <col min="8" max="8" width="8.875" style="101" customWidth="1"/>
    <col min="9" max="16384" width="9" style="101"/>
  </cols>
  <sheetData>
    <row r="1" spans="1:8" ht="21" customHeight="1" x14ac:dyDescent="0.35">
      <c r="A1" s="321" t="s">
        <v>227</v>
      </c>
      <c r="B1" s="321"/>
      <c r="C1" s="321"/>
      <c r="D1" s="321"/>
      <c r="E1" s="321"/>
      <c r="F1" s="321"/>
      <c r="G1" s="321"/>
      <c r="H1" s="100"/>
    </row>
    <row r="2" spans="1:8" ht="21" x14ac:dyDescent="0.35">
      <c r="A2" s="321" t="s">
        <v>171</v>
      </c>
      <c r="B2" s="321"/>
      <c r="C2" s="321"/>
      <c r="D2" s="321"/>
      <c r="E2" s="321"/>
      <c r="F2" s="321"/>
      <c r="G2" s="321"/>
      <c r="H2" s="100"/>
    </row>
    <row r="3" spans="1:8" ht="24" customHeight="1" x14ac:dyDescent="0.35">
      <c r="A3" s="322" t="s">
        <v>228</v>
      </c>
      <c r="B3" s="322"/>
      <c r="C3" s="322"/>
      <c r="D3" s="322"/>
      <c r="E3" s="322"/>
      <c r="F3" s="322"/>
      <c r="G3" s="322"/>
      <c r="H3" s="102"/>
    </row>
    <row r="4" spans="1:8" ht="21" x14ac:dyDescent="0.35">
      <c r="A4" s="328" t="s">
        <v>172</v>
      </c>
      <c r="B4" s="325" t="s">
        <v>275</v>
      </c>
      <c r="C4" s="325"/>
      <c r="D4" s="325"/>
      <c r="E4" s="326"/>
      <c r="F4" s="327" t="s">
        <v>11</v>
      </c>
      <c r="G4" s="327"/>
      <c r="H4" s="103"/>
    </row>
    <row r="5" spans="1:8" ht="21" x14ac:dyDescent="0.35">
      <c r="A5" s="329"/>
      <c r="B5" s="248" t="s">
        <v>9</v>
      </c>
      <c r="C5" s="139" t="s">
        <v>173</v>
      </c>
      <c r="D5" s="249" t="s">
        <v>10</v>
      </c>
      <c r="E5" s="139" t="s">
        <v>173</v>
      </c>
      <c r="F5" s="104" t="s">
        <v>174</v>
      </c>
      <c r="G5" s="104" t="s">
        <v>173</v>
      </c>
      <c r="H5" s="103"/>
    </row>
    <row r="6" spans="1:8" ht="21" x14ac:dyDescent="0.35">
      <c r="A6" s="105" t="s">
        <v>151</v>
      </c>
      <c r="B6" s="185">
        <v>2725</v>
      </c>
      <c r="C6" s="138">
        <f t="shared" ref="C6:C8" si="0">B6*100/$F$24</f>
        <v>2.4692588598820193</v>
      </c>
      <c r="D6" s="247">
        <v>2712</v>
      </c>
      <c r="E6" s="138">
        <f t="shared" ref="E6:E8" si="1">D6*100/$F$24</f>
        <v>2.4574789093578113</v>
      </c>
      <c r="F6" s="112">
        <f>B6+D6</f>
        <v>5437</v>
      </c>
      <c r="G6" s="105">
        <f>F6*100/$F$24</f>
        <v>4.9267377692398311</v>
      </c>
      <c r="H6" s="106"/>
    </row>
    <row r="7" spans="1:8" ht="21" x14ac:dyDescent="0.35">
      <c r="A7" s="105" t="s">
        <v>175</v>
      </c>
      <c r="B7" s="185">
        <v>3322</v>
      </c>
      <c r="C7" s="138">
        <f t="shared" si="0"/>
        <v>3.0102304339552544</v>
      </c>
      <c r="D7" s="247">
        <v>3141</v>
      </c>
      <c r="E7" s="138">
        <f t="shared" si="1"/>
        <v>2.8462172766566689</v>
      </c>
      <c r="F7" s="112">
        <f t="shared" ref="F7:F23" si="2">B7+D7</f>
        <v>6463</v>
      </c>
      <c r="G7" s="105">
        <f t="shared" ref="G7:G24" si="3">F7*100/$F$24</f>
        <v>5.8564477106119233</v>
      </c>
      <c r="H7" s="106"/>
    </row>
    <row r="8" spans="1:8" ht="21" x14ac:dyDescent="0.35">
      <c r="A8" s="105" t="s">
        <v>153</v>
      </c>
      <c r="B8" s="185">
        <v>3418</v>
      </c>
      <c r="C8" s="138">
        <f t="shared" si="0"/>
        <v>3.0972208378263271</v>
      </c>
      <c r="D8" s="247">
        <v>3175</v>
      </c>
      <c r="E8" s="138">
        <f t="shared" si="1"/>
        <v>2.8770263780276739</v>
      </c>
      <c r="F8" s="112">
        <f t="shared" si="2"/>
        <v>6593</v>
      </c>
      <c r="G8" s="105">
        <f t="shared" si="3"/>
        <v>5.9742472158540014</v>
      </c>
      <c r="H8" s="106"/>
    </row>
    <row r="9" spans="1:8" ht="21" x14ac:dyDescent="0.35">
      <c r="A9" s="105" t="s">
        <v>176</v>
      </c>
      <c r="B9" s="185">
        <v>3726</v>
      </c>
      <c r="C9" s="183">
        <f>B9*100/$F$24</f>
        <v>3.3763150502460197</v>
      </c>
      <c r="D9" s="247">
        <v>3442</v>
      </c>
      <c r="E9" s="183">
        <f>D9*100/$F$24</f>
        <v>3.1189684387940955</v>
      </c>
      <c r="F9" s="112">
        <f t="shared" si="2"/>
        <v>7168</v>
      </c>
      <c r="G9" s="105">
        <f t="shared" si="3"/>
        <v>6.4952834890401157</v>
      </c>
      <c r="H9" s="106"/>
    </row>
    <row r="10" spans="1:8" ht="21" x14ac:dyDescent="0.35">
      <c r="A10" s="105" t="s">
        <v>177</v>
      </c>
      <c r="B10" s="185">
        <v>3917</v>
      </c>
      <c r="C10" s="183">
        <f t="shared" ref="C10:C23" si="4">B10*100/$F$24</f>
        <v>3.5493897079478418</v>
      </c>
      <c r="D10" s="247">
        <v>3923</v>
      </c>
      <c r="E10" s="183">
        <f t="shared" ref="E10:E23" si="5">D10*100/$F$24</f>
        <v>3.5548266081897841</v>
      </c>
      <c r="F10" s="112">
        <f t="shared" si="2"/>
        <v>7840</v>
      </c>
      <c r="G10" s="105">
        <f t="shared" si="3"/>
        <v>7.1042163161376264</v>
      </c>
      <c r="H10" s="106"/>
    </row>
    <row r="11" spans="1:8" ht="21" x14ac:dyDescent="0.35">
      <c r="A11" s="105" t="s">
        <v>178</v>
      </c>
      <c r="B11" s="185">
        <v>4195</v>
      </c>
      <c r="C11" s="183">
        <f t="shared" si="4"/>
        <v>3.8012994191578242</v>
      </c>
      <c r="D11" s="247">
        <v>3891</v>
      </c>
      <c r="E11" s="183">
        <f t="shared" si="5"/>
        <v>3.5258298068994263</v>
      </c>
      <c r="F11" s="112">
        <f t="shared" si="2"/>
        <v>8086</v>
      </c>
      <c r="G11" s="105">
        <f t="shared" si="3"/>
        <v>7.3271292260572505</v>
      </c>
      <c r="H11" s="106"/>
    </row>
    <row r="12" spans="1:8" ht="21" x14ac:dyDescent="0.35">
      <c r="A12" s="105" t="s">
        <v>179</v>
      </c>
      <c r="B12" s="185">
        <v>3778</v>
      </c>
      <c r="C12" s="183">
        <f t="shared" si="4"/>
        <v>3.4234348523428508</v>
      </c>
      <c r="D12" s="247">
        <v>3538</v>
      </c>
      <c r="E12" s="183">
        <f t="shared" si="5"/>
        <v>3.2059588426651686</v>
      </c>
      <c r="F12" s="112">
        <f t="shared" si="2"/>
        <v>7316</v>
      </c>
      <c r="G12" s="105">
        <f t="shared" si="3"/>
        <v>6.6293936950080194</v>
      </c>
      <c r="H12" s="106"/>
    </row>
    <row r="13" spans="1:8" ht="21" x14ac:dyDescent="0.35">
      <c r="A13" s="105" t="s">
        <v>180</v>
      </c>
      <c r="B13" s="185">
        <v>4235</v>
      </c>
      <c r="C13" s="183">
        <f t="shared" si="4"/>
        <v>3.8375454207707711</v>
      </c>
      <c r="D13" s="247">
        <v>3967</v>
      </c>
      <c r="E13" s="183">
        <f t="shared" si="5"/>
        <v>3.5946972099640258</v>
      </c>
      <c r="F13" s="112">
        <f t="shared" si="2"/>
        <v>8202</v>
      </c>
      <c r="G13" s="105">
        <f t="shared" si="3"/>
        <v>7.4322426307347973</v>
      </c>
      <c r="H13" s="106"/>
    </row>
    <row r="14" spans="1:8" ht="21" x14ac:dyDescent="0.35">
      <c r="A14" s="105" t="s">
        <v>181</v>
      </c>
      <c r="B14" s="185">
        <v>4722</v>
      </c>
      <c r="C14" s="183">
        <f t="shared" si="4"/>
        <v>4.2788404904084016</v>
      </c>
      <c r="D14" s="247">
        <v>4664</v>
      </c>
      <c r="E14" s="183">
        <f t="shared" si="5"/>
        <v>4.2262837880696287</v>
      </c>
      <c r="F14" s="112">
        <f t="shared" si="2"/>
        <v>9386</v>
      </c>
      <c r="G14" s="105">
        <f t="shared" si="3"/>
        <v>8.5051242784780303</v>
      </c>
      <c r="H14" s="106"/>
    </row>
    <row r="15" spans="1:8" ht="21" x14ac:dyDescent="0.35">
      <c r="A15" s="105" t="s">
        <v>182</v>
      </c>
      <c r="B15" s="185">
        <v>4845</v>
      </c>
      <c r="C15" s="183">
        <f t="shared" si="4"/>
        <v>4.3902969453682141</v>
      </c>
      <c r="D15" s="247">
        <v>4805</v>
      </c>
      <c r="E15" s="183">
        <f t="shared" si="5"/>
        <v>4.3540509437552668</v>
      </c>
      <c r="F15" s="112">
        <f t="shared" si="2"/>
        <v>9650</v>
      </c>
      <c r="G15" s="105">
        <f t="shared" si="3"/>
        <v>8.7443478891234818</v>
      </c>
      <c r="H15" s="106"/>
    </row>
    <row r="16" spans="1:8" ht="21" x14ac:dyDescent="0.35">
      <c r="A16" s="105" t="s">
        <v>183</v>
      </c>
      <c r="B16" s="185">
        <v>4698</v>
      </c>
      <c r="C16" s="183">
        <f t="shared" si="4"/>
        <v>4.2570928894406332</v>
      </c>
      <c r="D16" s="247">
        <v>4882</v>
      </c>
      <c r="E16" s="183">
        <f t="shared" si="5"/>
        <v>4.4238244968601901</v>
      </c>
      <c r="F16" s="112">
        <f t="shared" si="2"/>
        <v>9580</v>
      </c>
      <c r="G16" s="105">
        <f t="shared" si="3"/>
        <v>8.6809173863008233</v>
      </c>
      <c r="H16" s="106"/>
    </row>
    <row r="17" spans="1:8" ht="21" x14ac:dyDescent="0.35">
      <c r="A17" s="105" t="s">
        <v>184</v>
      </c>
      <c r="B17" s="185">
        <v>3645</v>
      </c>
      <c r="C17" s="183">
        <f t="shared" si="4"/>
        <v>3.3029168969798017</v>
      </c>
      <c r="D17" s="247">
        <v>3654</v>
      </c>
      <c r="E17" s="183">
        <f t="shared" si="5"/>
        <v>3.311072247342715</v>
      </c>
      <c r="F17" s="112">
        <f t="shared" si="2"/>
        <v>7299</v>
      </c>
      <c r="G17" s="105">
        <f t="shared" si="3"/>
        <v>6.6139891443225167</v>
      </c>
      <c r="H17" s="106"/>
    </row>
    <row r="18" spans="1:8" ht="21" x14ac:dyDescent="0.35">
      <c r="A18" s="105" t="s">
        <v>185</v>
      </c>
      <c r="B18" s="185">
        <v>2875</v>
      </c>
      <c r="C18" s="183">
        <f t="shared" si="4"/>
        <v>2.6051813659305707</v>
      </c>
      <c r="D18" s="247">
        <v>3100</v>
      </c>
      <c r="E18" s="183">
        <f t="shared" si="5"/>
        <v>2.8090651250033982</v>
      </c>
      <c r="F18" s="112">
        <f t="shared" si="2"/>
        <v>5975</v>
      </c>
      <c r="G18" s="105">
        <f t="shared" si="3"/>
        <v>5.4142464909339685</v>
      </c>
      <c r="H18" s="106"/>
    </row>
    <row r="19" spans="1:8" ht="21" x14ac:dyDescent="0.35">
      <c r="A19" s="105" t="s">
        <v>186</v>
      </c>
      <c r="B19" s="185">
        <v>1924</v>
      </c>
      <c r="C19" s="183">
        <f t="shared" si="4"/>
        <v>1.7434326775827542</v>
      </c>
      <c r="D19" s="247">
        <v>2150</v>
      </c>
      <c r="E19" s="183">
        <f t="shared" si="5"/>
        <v>1.9482225866959051</v>
      </c>
      <c r="F19" s="112">
        <f t="shared" si="2"/>
        <v>4074</v>
      </c>
      <c r="G19" s="105">
        <f t="shared" si="3"/>
        <v>3.6916552642786593</v>
      </c>
      <c r="H19" s="106"/>
    </row>
    <row r="20" spans="1:8" ht="21" x14ac:dyDescent="0.35">
      <c r="A20" s="105" t="s">
        <v>187</v>
      </c>
      <c r="B20" s="185">
        <v>1416</v>
      </c>
      <c r="C20" s="183">
        <f t="shared" si="4"/>
        <v>1.2831084570983264</v>
      </c>
      <c r="D20" s="247">
        <v>1674</v>
      </c>
      <c r="E20" s="183">
        <f t="shared" si="5"/>
        <v>1.516895167501835</v>
      </c>
      <c r="F20" s="112">
        <f t="shared" si="2"/>
        <v>3090</v>
      </c>
      <c r="G20" s="105">
        <f t="shared" si="3"/>
        <v>2.8000036246001612</v>
      </c>
      <c r="H20" s="106"/>
    </row>
    <row r="21" spans="1:8" ht="21" x14ac:dyDescent="0.35">
      <c r="A21" s="105" t="s">
        <v>188</v>
      </c>
      <c r="B21" s="185">
        <v>868</v>
      </c>
      <c r="C21" s="183">
        <f t="shared" si="4"/>
        <v>0.78653823500095144</v>
      </c>
      <c r="D21" s="247">
        <v>1100</v>
      </c>
      <c r="E21" s="183">
        <f t="shared" si="5"/>
        <v>0.99676504435604452</v>
      </c>
      <c r="F21" s="112">
        <f t="shared" si="2"/>
        <v>1968</v>
      </c>
      <c r="G21" s="105">
        <f t="shared" si="3"/>
        <v>1.7833032793569958</v>
      </c>
      <c r="H21" s="106"/>
    </row>
    <row r="22" spans="1:8" ht="21" x14ac:dyDescent="0.35">
      <c r="A22" s="105" t="s">
        <v>189</v>
      </c>
      <c r="B22" s="185">
        <v>520</v>
      </c>
      <c r="C22" s="183">
        <f t="shared" si="4"/>
        <v>0.47119802096831193</v>
      </c>
      <c r="D22" s="247">
        <v>694</v>
      </c>
      <c r="E22" s="183">
        <f t="shared" si="5"/>
        <v>0.62886812798463165</v>
      </c>
      <c r="F22" s="112">
        <f t="shared" si="2"/>
        <v>1214</v>
      </c>
      <c r="G22" s="105">
        <f t="shared" si="3"/>
        <v>1.1000661489529435</v>
      </c>
      <c r="H22" s="106"/>
    </row>
    <row r="23" spans="1:8" ht="21" x14ac:dyDescent="0.35">
      <c r="A23" s="105" t="s">
        <v>190</v>
      </c>
      <c r="B23" s="185">
        <v>430</v>
      </c>
      <c r="C23" s="183">
        <f t="shared" si="4"/>
        <v>0.38964451733918104</v>
      </c>
      <c r="D23" s="247">
        <v>586</v>
      </c>
      <c r="E23" s="183">
        <f t="shared" si="5"/>
        <v>0.53100392362967463</v>
      </c>
      <c r="F23" s="112">
        <f t="shared" si="2"/>
        <v>1016</v>
      </c>
      <c r="G23" s="105">
        <f t="shared" si="3"/>
        <v>0.92064844096885567</v>
      </c>
      <c r="H23" s="106"/>
    </row>
    <row r="24" spans="1:8" ht="21" x14ac:dyDescent="0.2">
      <c r="A24" s="107" t="s">
        <v>11</v>
      </c>
      <c r="B24" s="113">
        <f>SUM(B6:B23)</f>
        <v>55259</v>
      </c>
      <c r="C24" s="184">
        <f>B24*100/$F$24</f>
        <v>50.072945078246057</v>
      </c>
      <c r="D24" s="113">
        <f>SUM(D6:D23)</f>
        <v>55098</v>
      </c>
      <c r="E24" s="184">
        <f>D24*100/$F$24</f>
        <v>49.927054921753943</v>
      </c>
      <c r="F24" s="113">
        <f>B24+D24</f>
        <v>110357</v>
      </c>
      <c r="G24" s="113">
        <f t="shared" si="3"/>
        <v>100</v>
      </c>
      <c r="H24" s="137"/>
    </row>
    <row r="25" spans="1:8" ht="21" x14ac:dyDescent="0.2">
      <c r="A25" s="108"/>
      <c r="B25" s="108"/>
      <c r="C25" s="140"/>
      <c r="D25" s="108"/>
      <c r="E25" s="140"/>
      <c r="F25" s="108"/>
      <c r="G25" s="108"/>
      <c r="H25" s="108"/>
    </row>
    <row r="26" spans="1:8" ht="21" x14ac:dyDescent="0.2">
      <c r="A26" s="323" t="s">
        <v>271</v>
      </c>
      <c r="B26" s="323"/>
      <c r="C26" s="323"/>
      <c r="D26" s="323"/>
      <c r="E26" s="323"/>
      <c r="F26" s="323"/>
      <c r="G26" s="323"/>
      <c r="H26" s="109"/>
    </row>
    <row r="27" spans="1:8" ht="21" x14ac:dyDescent="0.35">
      <c r="A27" s="324" t="s">
        <v>25</v>
      </c>
      <c r="B27" s="324"/>
      <c r="C27" s="324"/>
      <c r="D27" s="324"/>
      <c r="E27" s="324"/>
      <c r="F27" s="324"/>
      <c r="G27" s="324"/>
      <c r="H27" s="110"/>
    </row>
    <row r="28" spans="1:8" ht="21" x14ac:dyDescent="0.2">
      <c r="A28" s="111"/>
      <c r="B28" s="108"/>
      <c r="C28" s="140"/>
      <c r="D28" s="108"/>
      <c r="E28" s="141"/>
      <c r="F28" s="111"/>
      <c r="G28" s="111"/>
      <c r="H28" s="111"/>
    </row>
    <row r="29" spans="1:8" ht="21" x14ac:dyDescent="0.2">
      <c r="A29" s="111"/>
      <c r="B29" s="111"/>
      <c r="C29" s="141"/>
      <c r="D29" s="111"/>
      <c r="E29" s="140"/>
      <c r="F29" s="111"/>
      <c r="G29" s="111"/>
      <c r="H29" s="111"/>
    </row>
  </sheetData>
  <mergeCells count="8">
    <mergeCell ref="A1:G1"/>
    <mergeCell ref="A2:G2"/>
    <mergeCell ref="A3:G3"/>
    <mergeCell ref="A26:G26"/>
    <mergeCell ref="A27:G27"/>
    <mergeCell ref="B4:E4"/>
    <mergeCell ref="F4:G4"/>
    <mergeCell ref="A4:A5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33"/>
  <sheetViews>
    <sheetView zoomScale="90" zoomScaleNormal="90" workbookViewId="0">
      <pane ySplit="5" topLeftCell="A6" activePane="bottomLeft" state="frozen"/>
      <selection pane="bottomLeft" activeCell="J29" sqref="J29"/>
    </sheetView>
  </sheetViews>
  <sheetFormatPr defaultRowHeight="21" x14ac:dyDescent="0.35"/>
  <cols>
    <col min="1" max="1" width="10.5" style="62" customWidth="1"/>
    <col min="2" max="2" width="9.375" style="62" customWidth="1"/>
    <col min="3" max="3" width="8.75" style="62" customWidth="1"/>
    <col min="4" max="4" width="9.25" style="62" bestFit="1" customWidth="1"/>
    <col min="5" max="6" width="9" style="62" customWidth="1"/>
    <col min="7" max="7" width="9.75" style="62" customWidth="1"/>
    <col min="8" max="12" width="9" style="62"/>
    <col min="13" max="13" width="8.375" style="62" customWidth="1"/>
    <col min="14" max="16" width="9" style="62"/>
    <col min="17" max="17" width="10" style="62" customWidth="1"/>
    <col min="18" max="18" width="8.5" style="62" customWidth="1"/>
    <col min="19" max="16384" width="9" style="62"/>
  </cols>
  <sheetData>
    <row r="1" spans="1:18" x14ac:dyDescent="0.35">
      <c r="A1" s="332" t="s">
        <v>227</v>
      </c>
      <c r="B1" s="332"/>
      <c r="C1" s="332"/>
      <c r="D1" s="332"/>
      <c r="E1" s="332"/>
      <c r="F1" s="332"/>
      <c r="G1" s="332"/>
      <c r="H1" s="68"/>
      <c r="I1" s="68"/>
      <c r="J1" s="68"/>
      <c r="K1" s="68"/>
      <c r="L1" s="68"/>
      <c r="M1" s="68"/>
      <c r="N1" s="68"/>
      <c r="O1" s="68"/>
      <c r="P1" s="68"/>
      <c r="Q1" s="55"/>
      <c r="R1" s="55"/>
    </row>
    <row r="2" spans="1:18" x14ac:dyDescent="0.35">
      <c r="A2" s="332" t="s">
        <v>171</v>
      </c>
      <c r="B2" s="332"/>
      <c r="C2" s="332"/>
      <c r="D2" s="332"/>
      <c r="E2" s="332"/>
      <c r="F2" s="332"/>
      <c r="G2" s="332"/>
      <c r="H2" s="68"/>
      <c r="I2" s="68"/>
      <c r="J2" s="68"/>
      <c r="K2" s="68"/>
      <c r="L2" s="68"/>
      <c r="M2" s="68"/>
      <c r="N2" s="68"/>
      <c r="O2" s="68"/>
      <c r="P2" s="68"/>
      <c r="Q2" s="55"/>
      <c r="R2" s="55"/>
    </row>
    <row r="3" spans="1:18" x14ac:dyDescent="0.35">
      <c r="A3" s="331" t="s">
        <v>228</v>
      </c>
      <c r="B3" s="331"/>
      <c r="C3" s="331"/>
      <c r="D3" s="331"/>
      <c r="E3" s="331"/>
      <c r="F3" s="331"/>
      <c r="G3" s="331"/>
      <c r="H3" s="69"/>
      <c r="I3" s="69"/>
      <c r="J3" s="69"/>
      <c r="K3" s="69"/>
      <c r="L3" s="69"/>
      <c r="M3" s="69"/>
      <c r="N3" s="69"/>
      <c r="O3" s="69"/>
      <c r="P3" s="69"/>
      <c r="Q3" s="55"/>
      <c r="R3" s="55"/>
    </row>
    <row r="4" spans="1:18" ht="21" customHeight="1" x14ac:dyDescent="0.35">
      <c r="A4" s="340" t="s">
        <v>172</v>
      </c>
      <c r="B4" s="333" t="s">
        <v>174</v>
      </c>
      <c r="C4" s="334"/>
      <c r="D4" s="335"/>
      <c r="E4" s="336" t="s">
        <v>173</v>
      </c>
      <c r="F4" s="337"/>
      <c r="G4" s="338"/>
      <c r="H4" s="64"/>
      <c r="I4" s="64"/>
      <c r="J4" s="64"/>
      <c r="K4" s="64"/>
      <c r="L4" s="64"/>
      <c r="M4" s="64"/>
      <c r="N4" s="64"/>
      <c r="O4" s="64"/>
      <c r="P4" s="64"/>
      <c r="Q4" s="63"/>
      <c r="R4" s="63"/>
    </row>
    <row r="5" spans="1:18" x14ac:dyDescent="0.35">
      <c r="A5" s="341"/>
      <c r="B5" s="193" t="s">
        <v>9</v>
      </c>
      <c r="C5" s="193" t="s">
        <v>10</v>
      </c>
      <c r="D5" s="193" t="s">
        <v>11</v>
      </c>
      <c r="E5" s="192" t="s">
        <v>9</v>
      </c>
      <c r="F5" s="192" t="s">
        <v>10</v>
      </c>
      <c r="G5" s="192" t="s">
        <v>11</v>
      </c>
      <c r="H5" s="64"/>
      <c r="I5" s="64"/>
      <c r="J5" s="64"/>
      <c r="K5" s="64"/>
      <c r="L5" s="64"/>
      <c r="M5" s="64"/>
      <c r="N5" s="64"/>
      <c r="O5" s="64"/>
      <c r="P5" s="64"/>
      <c r="Q5" s="70"/>
      <c r="R5" s="70"/>
    </row>
    <row r="6" spans="1:18" x14ac:dyDescent="0.35">
      <c r="A6" s="165" t="s">
        <v>146</v>
      </c>
      <c r="B6" s="188">
        <v>504</v>
      </c>
      <c r="C6" s="188">
        <v>505</v>
      </c>
      <c r="D6" s="168">
        <f>SUM(B6:C6)</f>
        <v>1009</v>
      </c>
      <c r="E6" s="191">
        <f>B6*100/$D$28</f>
        <v>0.4566996203231331</v>
      </c>
      <c r="F6" s="191">
        <f>C6*100/$D$28</f>
        <v>0.45760577036345679</v>
      </c>
      <c r="G6" s="169">
        <f>D6*100/$D$28</f>
        <v>0.91430539068658989</v>
      </c>
      <c r="H6" s="71"/>
      <c r="I6" s="71"/>
      <c r="J6" s="71"/>
      <c r="K6" s="71"/>
      <c r="L6" s="71"/>
      <c r="M6" s="71"/>
      <c r="N6" s="71"/>
      <c r="O6" s="71"/>
      <c r="P6" s="71"/>
      <c r="Q6" s="70"/>
      <c r="R6" s="70"/>
    </row>
    <row r="7" spans="1:18" x14ac:dyDescent="0.35">
      <c r="A7" s="165" t="s">
        <v>191</v>
      </c>
      <c r="B7" s="188">
        <v>2221</v>
      </c>
      <c r="C7" s="188">
        <v>2207</v>
      </c>
      <c r="D7" s="168">
        <f t="shared" ref="D7:D27" si="0">SUM(B7:C7)</f>
        <v>4428</v>
      </c>
      <c r="E7" s="191">
        <f t="shared" ref="E7:E27" si="1">B7*100/$D$28</f>
        <v>2.012559239558886</v>
      </c>
      <c r="F7" s="191">
        <f t="shared" ref="F7:F27" si="2">C7*100/$D$28</f>
        <v>1.9998731389943547</v>
      </c>
      <c r="G7" s="169">
        <f t="shared" ref="G7:G28" si="3">D7*100/$D$28</f>
        <v>4.0124323785532408</v>
      </c>
      <c r="H7" s="71"/>
      <c r="I7" s="71"/>
      <c r="J7" s="71"/>
      <c r="K7" s="71"/>
      <c r="L7" s="71"/>
      <c r="M7" s="71"/>
      <c r="N7" s="71"/>
      <c r="O7" s="71"/>
      <c r="P7" s="71"/>
      <c r="Q7" s="70"/>
      <c r="R7" s="70"/>
    </row>
    <row r="8" spans="1:18" x14ac:dyDescent="0.35">
      <c r="A8" s="166" t="s">
        <v>175</v>
      </c>
      <c r="B8" s="189">
        <v>3322</v>
      </c>
      <c r="C8" s="189">
        <v>3141</v>
      </c>
      <c r="D8" s="168">
        <f t="shared" si="0"/>
        <v>6463</v>
      </c>
      <c r="E8" s="191">
        <f t="shared" si="1"/>
        <v>3.0102304339552544</v>
      </c>
      <c r="F8" s="191">
        <f t="shared" si="2"/>
        <v>2.8462172766566689</v>
      </c>
      <c r="G8" s="169">
        <f t="shared" si="3"/>
        <v>5.8564477106119233</v>
      </c>
      <c r="H8" s="71"/>
      <c r="I8" s="71"/>
      <c r="J8" s="71"/>
      <c r="K8" s="71"/>
      <c r="L8" s="71"/>
      <c r="M8" s="71"/>
      <c r="N8" s="71"/>
      <c r="O8" s="71"/>
      <c r="P8" s="71"/>
      <c r="Q8" s="70"/>
      <c r="R8" s="70"/>
    </row>
    <row r="9" spans="1:18" x14ac:dyDescent="0.35">
      <c r="A9" s="166" t="s">
        <v>192</v>
      </c>
      <c r="B9" s="189">
        <v>3418</v>
      </c>
      <c r="C9" s="189">
        <v>3175</v>
      </c>
      <c r="D9" s="168">
        <f t="shared" si="0"/>
        <v>6593</v>
      </c>
      <c r="E9" s="191">
        <f t="shared" si="1"/>
        <v>3.0972208378263271</v>
      </c>
      <c r="F9" s="191">
        <f t="shared" si="2"/>
        <v>2.8770263780276739</v>
      </c>
      <c r="G9" s="169">
        <f t="shared" si="3"/>
        <v>5.9742472158540014</v>
      </c>
      <c r="H9" s="71"/>
      <c r="I9" s="71"/>
      <c r="J9" s="71"/>
      <c r="K9" s="71"/>
      <c r="L9" s="71"/>
      <c r="M9" s="71"/>
      <c r="N9" s="71"/>
      <c r="O9" s="71"/>
      <c r="P9" s="71"/>
      <c r="Q9" s="70"/>
      <c r="R9" s="70"/>
    </row>
    <row r="10" spans="1:18" x14ac:dyDescent="0.35">
      <c r="A10" s="166" t="s">
        <v>176</v>
      </c>
      <c r="B10" s="189">
        <v>3726</v>
      </c>
      <c r="C10" s="189">
        <v>3442</v>
      </c>
      <c r="D10" s="168">
        <f t="shared" si="0"/>
        <v>7168</v>
      </c>
      <c r="E10" s="191">
        <f t="shared" si="1"/>
        <v>3.3763150502460197</v>
      </c>
      <c r="F10" s="191">
        <f t="shared" si="2"/>
        <v>3.1189684387940955</v>
      </c>
      <c r="G10" s="169">
        <f t="shared" si="3"/>
        <v>6.4952834890401157</v>
      </c>
      <c r="H10" s="71"/>
      <c r="I10" s="71"/>
      <c r="J10" s="71"/>
      <c r="K10" s="71"/>
      <c r="L10" s="71"/>
      <c r="M10" s="71"/>
      <c r="N10" s="71"/>
      <c r="O10" s="71"/>
      <c r="P10" s="71"/>
      <c r="Q10" s="70"/>
      <c r="R10" s="70"/>
    </row>
    <row r="11" spans="1:18" x14ac:dyDescent="0.35">
      <c r="A11" s="166" t="s">
        <v>177</v>
      </c>
      <c r="B11" s="189">
        <v>3917</v>
      </c>
      <c r="C11" s="189">
        <v>3923</v>
      </c>
      <c r="D11" s="168">
        <f t="shared" si="0"/>
        <v>7840</v>
      </c>
      <c r="E11" s="191">
        <f t="shared" si="1"/>
        <v>3.5493897079478418</v>
      </c>
      <c r="F11" s="191">
        <f t="shared" si="2"/>
        <v>3.5548266081897841</v>
      </c>
      <c r="G11" s="169">
        <f t="shared" si="3"/>
        <v>7.1042163161376264</v>
      </c>
      <c r="H11" s="71"/>
      <c r="I11" s="71"/>
      <c r="J11" s="71"/>
      <c r="K11" s="71"/>
      <c r="L11" s="71"/>
      <c r="M11" s="71"/>
      <c r="N11" s="71"/>
      <c r="O11" s="71"/>
      <c r="P11" s="71"/>
      <c r="Q11" s="70"/>
      <c r="R11" s="70"/>
    </row>
    <row r="12" spans="1:18" x14ac:dyDescent="0.35">
      <c r="A12" s="166" t="s">
        <v>178</v>
      </c>
      <c r="B12" s="189">
        <v>4195</v>
      </c>
      <c r="C12" s="189">
        <v>3891</v>
      </c>
      <c r="D12" s="168">
        <f t="shared" si="0"/>
        <v>8086</v>
      </c>
      <c r="E12" s="191">
        <f t="shared" si="1"/>
        <v>3.8012994191578242</v>
      </c>
      <c r="F12" s="191">
        <f t="shared" si="2"/>
        <v>3.5258298068994263</v>
      </c>
      <c r="G12" s="169">
        <f t="shared" si="3"/>
        <v>7.3271292260572505</v>
      </c>
      <c r="H12" s="71"/>
      <c r="I12" s="71"/>
      <c r="J12" s="71"/>
      <c r="K12" s="71"/>
      <c r="L12" s="71"/>
      <c r="M12" s="71"/>
      <c r="N12" s="71"/>
      <c r="O12" s="71"/>
      <c r="P12" s="71"/>
      <c r="Q12" s="70"/>
      <c r="R12" s="70"/>
    </row>
    <row r="13" spans="1:18" x14ac:dyDescent="0.35">
      <c r="A13" s="166" t="s">
        <v>179</v>
      </c>
      <c r="B13" s="189">
        <v>3778</v>
      </c>
      <c r="C13" s="189">
        <v>3538</v>
      </c>
      <c r="D13" s="168">
        <f t="shared" si="0"/>
        <v>7316</v>
      </c>
      <c r="E13" s="191">
        <f t="shared" si="1"/>
        <v>3.4234348523428508</v>
      </c>
      <c r="F13" s="191">
        <f t="shared" si="2"/>
        <v>3.2059588426651686</v>
      </c>
      <c r="G13" s="169">
        <f t="shared" si="3"/>
        <v>6.6293936950080194</v>
      </c>
      <c r="H13" s="71"/>
      <c r="I13" s="71"/>
      <c r="J13" s="71"/>
      <c r="K13" s="71"/>
      <c r="L13" s="71"/>
      <c r="M13" s="71"/>
      <c r="N13" s="71"/>
      <c r="O13" s="71"/>
      <c r="P13" s="71"/>
      <c r="Q13" s="70"/>
      <c r="R13" s="70"/>
    </row>
    <row r="14" spans="1:18" x14ac:dyDescent="0.35">
      <c r="A14" s="166" t="s">
        <v>180</v>
      </c>
      <c r="B14" s="189">
        <v>4235</v>
      </c>
      <c r="C14" s="189">
        <v>3967</v>
      </c>
      <c r="D14" s="168">
        <f t="shared" si="0"/>
        <v>8202</v>
      </c>
      <c r="E14" s="191">
        <f t="shared" si="1"/>
        <v>3.8375454207707711</v>
      </c>
      <c r="F14" s="191">
        <f t="shared" si="2"/>
        <v>3.5946972099640258</v>
      </c>
      <c r="G14" s="169">
        <f t="shared" si="3"/>
        <v>7.4322426307347973</v>
      </c>
      <c r="H14" s="71"/>
      <c r="I14" s="71"/>
      <c r="J14" s="71"/>
      <c r="K14" s="71"/>
      <c r="L14" s="71"/>
      <c r="M14" s="71"/>
      <c r="N14" s="71"/>
      <c r="O14" s="71"/>
      <c r="P14" s="71"/>
      <c r="Q14" s="72"/>
      <c r="R14" s="72"/>
    </row>
    <row r="15" spans="1:18" x14ac:dyDescent="0.35">
      <c r="A15" s="166" t="s">
        <v>181</v>
      </c>
      <c r="B15" s="189">
        <v>4722</v>
      </c>
      <c r="C15" s="189">
        <v>4664</v>
      </c>
      <c r="D15" s="168">
        <f t="shared" si="0"/>
        <v>9386</v>
      </c>
      <c r="E15" s="191">
        <f t="shared" si="1"/>
        <v>4.2788404904084016</v>
      </c>
      <c r="F15" s="191">
        <f t="shared" si="2"/>
        <v>4.2262837880696287</v>
      </c>
      <c r="G15" s="169">
        <f t="shared" si="3"/>
        <v>8.5051242784780303</v>
      </c>
      <c r="H15" s="71"/>
      <c r="I15" s="71"/>
      <c r="J15" s="71"/>
      <c r="K15" s="71"/>
      <c r="L15" s="71"/>
      <c r="M15" s="71"/>
      <c r="N15" s="71"/>
      <c r="O15" s="71"/>
      <c r="P15" s="71"/>
      <c r="Q15" s="72"/>
      <c r="R15" s="72"/>
    </row>
    <row r="16" spans="1:18" x14ac:dyDescent="0.35">
      <c r="A16" s="166" t="s">
        <v>182</v>
      </c>
      <c r="B16" s="189">
        <v>4845</v>
      </c>
      <c r="C16" s="189">
        <v>4805</v>
      </c>
      <c r="D16" s="168">
        <f t="shared" si="0"/>
        <v>9650</v>
      </c>
      <c r="E16" s="191">
        <f t="shared" si="1"/>
        <v>4.3902969453682141</v>
      </c>
      <c r="F16" s="191">
        <f t="shared" si="2"/>
        <v>4.3540509437552668</v>
      </c>
      <c r="G16" s="169">
        <f t="shared" si="3"/>
        <v>8.7443478891234818</v>
      </c>
      <c r="H16" s="71"/>
      <c r="I16" s="71"/>
      <c r="J16" s="71"/>
      <c r="K16" s="71"/>
      <c r="L16" s="71"/>
      <c r="M16" s="71"/>
      <c r="N16" s="71"/>
      <c r="O16" s="71"/>
      <c r="P16" s="71"/>
      <c r="Q16" s="72"/>
      <c r="R16" s="72"/>
    </row>
    <row r="17" spans="1:18" x14ac:dyDescent="0.35">
      <c r="A17" s="166" t="s">
        <v>183</v>
      </c>
      <c r="B17" s="189">
        <v>4698</v>
      </c>
      <c r="C17" s="189">
        <v>4882</v>
      </c>
      <c r="D17" s="168">
        <f t="shared" si="0"/>
        <v>9580</v>
      </c>
      <c r="E17" s="191">
        <f t="shared" si="1"/>
        <v>4.2570928894406332</v>
      </c>
      <c r="F17" s="191">
        <f t="shared" si="2"/>
        <v>4.4238244968601901</v>
      </c>
      <c r="G17" s="169">
        <f t="shared" si="3"/>
        <v>8.6809173863008233</v>
      </c>
      <c r="H17" s="71"/>
      <c r="I17" s="71"/>
      <c r="J17" s="71"/>
      <c r="K17" s="71"/>
      <c r="L17" s="71"/>
      <c r="M17" s="71"/>
      <c r="N17" s="71"/>
      <c r="O17" s="71"/>
      <c r="P17" s="71"/>
      <c r="Q17" s="72"/>
      <c r="R17" s="72"/>
    </row>
    <row r="18" spans="1:18" x14ac:dyDescent="0.35">
      <c r="A18" s="166" t="s">
        <v>184</v>
      </c>
      <c r="B18" s="189">
        <v>3645</v>
      </c>
      <c r="C18" s="189">
        <v>3654</v>
      </c>
      <c r="D18" s="168">
        <f t="shared" si="0"/>
        <v>7299</v>
      </c>
      <c r="E18" s="191">
        <f t="shared" si="1"/>
        <v>3.3029168969798017</v>
      </c>
      <c r="F18" s="191">
        <f t="shared" si="2"/>
        <v>3.311072247342715</v>
      </c>
      <c r="G18" s="169">
        <f t="shared" si="3"/>
        <v>6.6139891443225167</v>
      </c>
      <c r="H18" s="71"/>
      <c r="I18" s="71"/>
      <c r="J18" s="71"/>
      <c r="K18" s="71"/>
      <c r="L18" s="71"/>
      <c r="M18" s="71"/>
      <c r="N18" s="71"/>
      <c r="O18" s="71"/>
      <c r="P18" s="71"/>
      <c r="Q18" s="72"/>
      <c r="R18" s="72"/>
    </row>
    <row r="19" spans="1:18" x14ac:dyDescent="0.35">
      <c r="A19" s="166" t="s">
        <v>185</v>
      </c>
      <c r="B19" s="189">
        <v>2875</v>
      </c>
      <c r="C19" s="189">
        <v>3100</v>
      </c>
      <c r="D19" s="168">
        <f t="shared" si="0"/>
        <v>5975</v>
      </c>
      <c r="E19" s="191">
        <f t="shared" si="1"/>
        <v>2.6051813659305707</v>
      </c>
      <c r="F19" s="191">
        <f t="shared" si="2"/>
        <v>2.8090651250033982</v>
      </c>
      <c r="G19" s="169">
        <f t="shared" si="3"/>
        <v>5.4142464909339685</v>
      </c>
      <c r="H19" s="71"/>
      <c r="I19" s="71"/>
      <c r="J19" s="71"/>
      <c r="K19" s="71"/>
      <c r="L19" s="71"/>
      <c r="M19" s="71"/>
      <c r="N19" s="71"/>
      <c r="O19" s="71"/>
      <c r="P19" s="71"/>
      <c r="Q19" s="73"/>
      <c r="R19" s="73"/>
    </row>
    <row r="20" spans="1:18" x14ac:dyDescent="0.35">
      <c r="A20" s="166" t="s">
        <v>186</v>
      </c>
      <c r="B20" s="189">
        <v>1924</v>
      </c>
      <c r="C20" s="189">
        <v>2150</v>
      </c>
      <c r="D20" s="168">
        <f t="shared" si="0"/>
        <v>4074</v>
      </c>
      <c r="E20" s="191">
        <f t="shared" si="1"/>
        <v>1.7434326775827542</v>
      </c>
      <c r="F20" s="191">
        <f t="shared" si="2"/>
        <v>1.9482225866959051</v>
      </c>
      <c r="G20" s="169">
        <f t="shared" si="3"/>
        <v>3.6916552642786593</v>
      </c>
      <c r="H20" s="71"/>
      <c r="I20" s="71"/>
      <c r="J20" s="71"/>
      <c r="K20" s="71"/>
      <c r="L20" s="71"/>
      <c r="M20" s="71"/>
      <c r="N20" s="71"/>
      <c r="O20" s="71"/>
      <c r="P20" s="71"/>
      <c r="Q20" s="72"/>
      <c r="R20" s="72"/>
    </row>
    <row r="21" spans="1:18" x14ac:dyDescent="0.35">
      <c r="A21" s="166" t="s">
        <v>187</v>
      </c>
      <c r="B21" s="189">
        <v>1416</v>
      </c>
      <c r="C21" s="189">
        <v>1674</v>
      </c>
      <c r="D21" s="168">
        <f t="shared" si="0"/>
        <v>3090</v>
      </c>
      <c r="E21" s="191">
        <f t="shared" si="1"/>
        <v>1.2831084570983264</v>
      </c>
      <c r="F21" s="191">
        <f t="shared" si="2"/>
        <v>1.516895167501835</v>
      </c>
      <c r="G21" s="169">
        <f t="shared" si="3"/>
        <v>2.8000036246001612</v>
      </c>
      <c r="H21" s="71"/>
      <c r="I21" s="71"/>
      <c r="J21" s="71"/>
      <c r="K21" s="71"/>
      <c r="L21" s="71"/>
      <c r="M21" s="71"/>
      <c r="N21" s="71"/>
      <c r="O21" s="71"/>
      <c r="P21" s="71"/>
      <c r="Q21" s="72"/>
      <c r="R21" s="72"/>
    </row>
    <row r="22" spans="1:18" x14ac:dyDescent="0.35">
      <c r="A22" s="166" t="s">
        <v>188</v>
      </c>
      <c r="B22" s="189">
        <v>868</v>
      </c>
      <c r="C22" s="189">
        <v>1100</v>
      </c>
      <c r="D22" s="168">
        <f t="shared" si="0"/>
        <v>1968</v>
      </c>
      <c r="E22" s="191">
        <f t="shared" si="1"/>
        <v>0.78653823500095144</v>
      </c>
      <c r="F22" s="191">
        <f t="shared" si="2"/>
        <v>0.99676504435604452</v>
      </c>
      <c r="G22" s="169">
        <f t="shared" si="3"/>
        <v>1.7833032793569958</v>
      </c>
      <c r="H22" s="71"/>
      <c r="I22" s="71"/>
      <c r="J22" s="71"/>
      <c r="K22" s="71"/>
      <c r="L22" s="71"/>
      <c r="M22" s="71"/>
      <c r="N22" s="71"/>
      <c r="O22" s="71"/>
      <c r="P22" s="71"/>
      <c r="Q22" s="72"/>
      <c r="R22" s="72"/>
    </row>
    <row r="23" spans="1:18" x14ac:dyDescent="0.35">
      <c r="A23" s="166" t="s">
        <v>189</v>
      </c>
      <c r="B23" s="189">
        <v>520</v>
      </c>
      <c r="C23" s="189">
        <v>694</v>
      </c>
      <c r="D23" s="168">
        <f t="shared" si="0"/>
        <v>1214</v>
      </c>
      <c r="E23" s="191">
        <f t="shared" si="1"/>
        <v>0.47119802096831193</v>
      </c>
      <c r="F23" s="191">
        <f t="shared" si="2"/>
        <v>0.62886812798463165</v>
      </c>
      <c r="G23" s="169">
        <f t="shared" si="3"/>
        <v>1.1000661489529435</v>
      </c>
      <c r="H23" s="71"/>
      <c r="I23" s="71"/>
      <c r="J23" s="71"/>
      <c r="K23" s="71"/>
      <c r="L23" s="71"/>
      <c r="M23" s="71"/>
      <c r="N23" s="71"/>
      <c r="O23" s="71"/>
      <c r="P23" s="71"/>
      <c r="Q23" s="72"/>
      <c r="R23" s="72"/>
    </row>
    <row r="24" spans="1:18" x14ac:dyDescent="0.35">
      <c r="A24" s="165" t="s">
        <v>193</v>
      </c>
      <c r="B24" s="190">
        <v>278</v>
      </c>
      <c r="C24" s="190">
        <v>387</v>
      </c>
      <c r="D24" s="168">
        <f t="shared" si="0"/>
        <v>665</v>
      </c>
      <c r="E24" s="191">
        <f t="shared" si="1"/>
        <v>0.25190971120998212</v>
      </c>
      <c r="F24" s="191">
        <f t="shared" si="2"/>
        <v>0.35068006560526294</v>
      </c>
      <c r="G24" s="169">
        <f t="shared" si="3"/>
        <v>0.60258977681524506</v>
      </c>
      <c r="H24" s="71"/>
      <c r="I24" s="71"/>
      <c r="J24" s="71"/>
      <c r="K24" s="71"/>
      <c r="L24" s="71"/>
      <c r="M24" s="71"/>
      <c r="N24" s="71"/>
      <c r="O24" s="71"/>
      <c r="P24" s="71"/>
      <c r="Q24" s="72"/>
      <c r="R24" s="72"/>
    </row>
    <row r="25" spans="1:18" x14ac:dyDescent="0.35">
      <c r="A25" s="165" t="s">
        <v>194</v>
      </c>
      <c r="B25" s="190">
        <v>106</v>
      </c>
      <c r="C25" s="190">
        <v>146</v>
      </c>
      <c r="D25" s="168">
        <f t="shared" si="0"/>
        <v>252</v>
      </c>
      <c r="E25" s="191">
        <f t="shared" si="1"/>
        <v>9.6051904274309735E-2</v>
      </c>
      <c r="F25" s="191">
        <f t="shared" si="2"/>
        <v>0.13229790588725682</v>
      </c>
      <c r="G25" s="169">
        <f t="shared" si="3"/>
        <v>0.22834981016156655</v>
      </c>
      <c r="H25" s="71"/>
      <c r="I25" s="71"/>
      <c r="J25" s="71"/>
      <c r="K25" s="71"/>
      <c r="L25" s="71"/>
      <c r="M25" s="71"/>
      <c r="N25" s="71"/>
      <c r="O25" s="71"/>
      <c r="P25" s="71"/>
      <c r="Q25" s="72"/>
      <c r="R25" s="72"/>
    </row>
    <row r="26" spans="1:18" x14ac:dyDescent="0.35">
      <c r="A26" s="165" t="s">
        <v>195</v>
      </c>
      <c r="B26" s="190">
        <v>36</v>
      </c>
      <c r="C26" s="190">
        <v>44</v>
      </c>
      <c r="D26" s="168">
        <f t="shared" si="0"/>
        <v>80</v>
      </c>
      <c r="E26" s="191">
        <f t="shared" si="1"/>
        <v>3.2621401451652363E-2</v>
      </c>
      <c r="F26" s="191">
        <f t="shared" si="2"/>
        <v>3.987060177424178E-2</v>
      </c>
      <c r="G26" s="169">
        <f t="shared" si="3"/>
        <v>7.249200322589415E-2</v>
      </c>
      <c r="H26" s="71"/>
      <c r="I26" s="71"/>
      <c r="J26" s="71"/>
      <c r="K26" s="71"/>
      <c r="L26" s="71"/>
      <c r="M26" s="71"/>
      <c r="N26" s="71"/>
      <c r="O26" s="71"/>
      <c r="P26" s="71"/>
      <c r="Q26" s="72"/>
      <c r="R26" s="72"/>
    </row>
    <row r="27" spans="1:18" x14ac:dyDescent="0.35">
      <c r="A27" s="165" t="s">
        <v>196</v>
      </c>
      <c r="B27" s="190">
        <v>10</v>
      </c>
      <c r="C27" s="190">
        <v>9</v>
      </c>
      <c r="D27" s="168">
        <f t="shared" si="0"/>
        <v>19</v>
      </c>
      <c r="E27" s="191">
        <f t="shared" si="1"/>
        <v>9.0615004032367687E-3</v>
      </c>
      <c r="F27" s="191">
        <f t="shared" si="2"/>
        <v>8.1553503629130907E-3</v>
      </c>
      <c r="G27" s="169">
        <f t="shared" si="3"/>
        <v>1.7216850766149858E-2</v>
      </c>
      <c r="H27" s="71"/>
      <c r="I27" s="71"/>
      <c r="J27" s="71"/>
      <c r="K27" s="71"/>
      <c r="L27" s="71"/>
      <c r="M27" s="71"/>
      <c r="N27" s="71"/>
      <c r="O27" s="71"/>
      <c r="P27" s="71"/>
      <c r="Q27" s="72"/>
      <c r="R27" s="72"/>
    </row>
    <row r="28" spans="1:18" x14ac:dyDescent="0.35">
      <c r="A28" s="53" t="s">
        <v>11</v>
      </c>
      <c r="B28" s="194">
        <f>SUM(B6:B27)</f>
        <v>55259</v>
      </c>
      <c r="C28" s="194">
        <f>SUM(C6:C27)</f>
        <v>55098</v>
      </c>
      <c r="D28" s="194">
        <f>SUM(B28:C28)</f>
        <v>110357</v>
      </c>
      <c r="E28" s="195">
        <f>B28*100/$D$28</f>
        <v>50.072945078246057</v>
      </c>
      <c r="F28" s="195">
        <f t="shared" ref="F28" si="4">C28*100/$D$28</f>
        <v>49.927054921753943</v>
      </c>
      <c r="G28" s="196">
        <f t="shared" si="3"/>
        <v>100</v>
      </c>
      <c r="H28" s="74"/>
      <c r="I28" s="74"/>
      <c r="J28" s="74"/>
      <c r="K28" s="74"/>
      <c r="L28" s="74"/>
      <c r="M28" s="74"/>
      <c r="N28" s="74"/>
      <c r="O28" s="74"/>
      <c r="P28" s="74"/>
      <c r="Q28" s="72"/>
      <c r="R28" s="72"/>
    </row>
    <row r="29" spans="1:18" x14ac:dyDescent="0.35">
      <c r="A29" s="60"/>
      <c r="B29" s="67"/>
      <c r="C29" s="67"/>
      <c r="D29" s="61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5"/>
      <c r="R29" s="65"/>
    </row>
    <row r="30" spans="1:18" x14ac:dyDescent="0.35">
      <c r="A30" s="339" t="s">
        <v>272</v>
      </c>
      <c r="B30" s="339"/>
      <c r="C30" s="339"/>
      <c r="D30" s="339"/>
      <c r="E30" s="339"/>
      <c r="F30" s="339"/>
      <c r="G30" s="339"/>
      <c r="H30" s="66"/>
      <c r="I30" s="66"/>
      <c r="J30" s="66"/>
      <c r="K30" s="66"/>
      <c r="L30" s="66"/>
      <c r="M30" s="66"/>
      <c r="N30" s="66"/>
      <c r="O30" s="66"/>
      <c r="P30" s="66"/>
      <c r="Q30" s="63"/>
      <c r="R30" s="63"/>
    </row>
    <row r="31" spans="1:18" x14ac:dyDescent="0.35">
      <c r="A31" s="330" t="s">
        <v>25</v>
      </c>
      <c r="B31" s="330"/>
      <c r="C31" s="330"/>
      <c r="D31" s="330"/>
      <c r="E31" s="330"/>
      <c r="F31" s="330"/>
      <c r="G31" s="330"/>
      <c r="H31" s="67"/>
      <c r="I31" s="67"/>
      <c r="J31" s="67"/>
      <c r="K31" s="67"/>
      <c r="L31" s="67"/>
      <c r="M31" s="67"/>
      <c r="N31" s="67"/>
      <c r="O31" s="67"/>
      <c r="P31" s="67"/>
      <c r="Q31" s="63"/>
      <c r="R31" s="63"/>
    </row>
    <row r="32" spans="1:18" x14ac:dyDescent="0.35">
      <c r="A32" s="63"/>
      <c r="B32" s="54"/>
      <c r="C32" s="5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4:4" x14ac:dyDescent="0.35">
      <c r="D33" s="54"/>
    </row>
  </sheetData>
  <mergeCells count="8">
    <mergeCell ref="A31:G31"/>
    <mergeCell ref="A3:G3"/>
    <mergeCell ref="A2:G2"/>
    <mergeCell ref="A1:G1"/>
    <mergeCell ref="B4:D4"/>
    <mergeCell ref="E4:G4"/>
    <mergeCell ref="A30:G30"/>
    <mergeCell ref="A4:A5"/>
  </mergeCells>
  <printOptions horizontalCentered="1"/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23"/>
  <sheetViews>
    <sheetView zoomScale="110" zoomScaleNormal="110" workbookViewId="0">
      <pane ySplit="3" topLeftCell="A4" activePane="bottomLeft" state="frozen"/>
      <selection pane="bottomLeft" activeCell="A23" sqref="A23:G23"/>
    </sheetView>
  </sheetViews>
  <sheetFormatPr defaultRowHeight="14.25" x14ac:dyDescent="0.2"/>
  <cols>
    <col min="1" max="1" width="24.625" customWidth="1"/>
    <col min="2" max="2" width="10.125" bestFit="1" customWidth="1"/>
    <col min="3" max="3" width="9.875" bestFit="1" customWidth="1"/>
    <col min="4" max="4" width="9.75" customWidth="1"/>
    <col min="6" max="6" width="11.125" bestFit="1" customWidth="1"/>
    <col min="10" max="10" width="15.875" bestFit="1" customWidth="1"/>
    <col min="14" max="14" width="15.375" bestFit="1" customWidth="1"/>
    <col min="15" max="15" width="10.375" bestFit="1" customWidth="1"/>
  </cols>
  <sheetData>
    <row r="1" spans="1:15" ht="21" x14ac:dyDescent="0.35">
      <c r="A1" s="342" t="s">
        <v>231</v>
      </c>
      <c r="B1" s="342"/>
      <c r="C1" s="342"/>
      <c r="D1" s="342"/>
      <c r="E1" s="342"/>
      <c r="F1" s="342"/>
      <c r="G1" s="342"/>
    </row>
    <row r="2" spans="1:15" ht="21" x14ac:dyDescent="0.35">
      <c r="A2" s="56"/>
      <c r="B2" s="56"/>
      <c r="C2" s="56"/>
      <c r="D2" s="57"/>
      <c r="E2" s="56"/>
      <c r="F2" s="57"/>
      <c r="G2" s="56"/>
    </row>
    <row r="3" spans="1:15" ht="21" x14ac:dyDescent="0.2">
      <c r="A3" s="58" t="s">
        <v>197</v>
      </c>
      <c r="B3" s="209" t="s">
        <v>9</v>
      </c>
      <c r="C3" s="209" t="s">
        <v>173</v>
      </c>
      <c r="D3" s="217" t="s">
        <v>10</v>
      </c>
      <c r="E3" s="218" t="s">
        <v>173</v>
      </c>
      <c r="F3" s="215" t="s">
        <v>11</v>
      </c>
      <c r="G3" s="216" t="s">
        <v>173</v>
      </c>
    </row>
    <row r="4" spans="1:15" ht="21" x14ac:dyDescent="0.35">
      <c r="A4" s="158" t="s">
        <v>198</v>
      </c>
      <c r="B4" s="203">
        <f>SUM(B8+B14+B20)</f>
        <v>55259</v>
      </c>
      <c r="C4" s="200"/>
      <c r="D4" s="221">
        <f>SUM(D8+D14+D20)</f>
        <v>55098</v>
      </c>
      <c r="E4" s="201"/>
      <c r="F4" s="220">
        <f>B4+D4</f>
        <v>110357</v>
      </c>
      <c r="G4" s="202"/>
    </row>
    <row r="5" spans="1:15" ht="21" x14ac:dyDescent="0.35">
      <c r="A5" s="158" t="s">
        <v>199</v>
      </c>
      <c r="B5" s="205">
        <v>1597</v>
      </c>
      <c r="C5" s="204">
        <f>B5*100/$B$4</f>
        <v>2.8900269639334768</v>
      </c>
      <c r="D5" s="210">
        <v>1582</v>
      </c>
      <c r="E5" s="211">
        <f>D5*100/$D$4</f>
        <v>2.871247595194018</v>
      </c>
      <c r="F5" s="214">
        <f>B5+D5</f>
        <v>3179</v>
      </c>
      <c r="G5" s="219">
        <f>F5*100/$F$4</f>
        <v>2.8806509781889686</v>
      </c>
      <c r="J5" s="238" t="s">
        <v>267</v>
      </c>
      <c r="K5" s="238" t="s">
        <v>9</v>
      </c>
      <c r="L5" s="238" t="s">
        <v>10</v>
      </c>
      <c r="N5" s="343" t="s">
        <v>267</v>
      </c>
      <c r="O5" s="344"/>
    </row>
    <row r="6" spans="1:15" ht="21" x14ac:dyDescent="0.35">
      <c r="A6" s="158" t="s">
        <v>200</v>
      </c>
      <c r="B6" s="206">
        <v>3368</v>
      </c>
      <c r="C6" s="204">
        <f t="shared" ref="C6:C20" si="0">B6*100/$B$4</f>
        <v>6.0949347617582657</v>
      </c>
      <c r="D6" s="212">
        <v>3291</v>
      </c>
      <c r="E6" s="211">
        <f t="shared" ref="E6:E20" si="1">D6*100/$D$4</f>
        <v>5.972993575084395</v>
      </c>
      <c r="F6" s="214">
        <f t="shared" ref="F6:F20" si="2">B6+D6</f>
        <v>6659</v>
      </c>
      <c r="G6" s="219">
        <f t="shared" ref="G6:G20" si="3">F6*100/$F$4</f>
        <v>6.0340531185153639</v>
      </c>
      <c r="J6" s="158" t="s">
        <v>200</v>
      </c>
      <c r="K6" s="206">
        <v>3368</v>
      </c>
      <c r="L6" s="212">
        <v>3291</v>
      </c>
      <c r="M6" s="239">
        <f>SUM(K6:L6)</f>
        <v>6659</v>
      </c>
      <c r="N6" s="158" t="s">
        <v>200</v>
      </c>
      <c r="O6" s="240">
        <v>6659</v>
      </c>
    </row>
    <row r="7" spans="1:15" ht="21" x14ac:dyDescent="0.35">
      <c r="A7" s="167" t="s">
        <v>201</v>
      </c>
      <c r="B7" s="206">
        <v>4035</v>
      </c>
      <c r="C7" s="204">
        <f t="shared" si="0"/>
        <v>7.3019779583416273</v>
      </c>
      <c r="D7" s="212">
        <v>3976</v>
      </c>
      <c r="E7" s="211">
        <f t="shared" si="1"/>
        <v>7.2162328941159393</v>
      </c>
      <c r="F7" s="214">
        <f t="shared" si="2"/>
        <v>8011</v>
      </c>
      <c r="G7" s="219">
        <f t="shared" si="3"/>
        <v>7.2591679730329748</v>
      </c>
      <c r="J7" s="158" t="s">
        <v>205</v>
      </c>
      <c r="K7" s="207">
        <v>6097</v>
      </c>
      <c r="L7" s="213">
        <v>5737</v>
      </c>
      <c r="M7" s="239">
        <f t="shared" ref="M7:M9" si="4">SUM(K7:L7)</f>
        <v>11834</v>
      </c>
      <c r="N7" s="158" t="s">
        <v>205</v>
      </c>
      <c r="O7" s="240">
        <v>11834</v>
      </c>
    </row>
    <row r="8" spans="1:15" ht="21" x14ac:dyDescent="0.35">
      <c r="A8" s="158" t="s">
        <v>202</v>
      </c>
      <c r="B8" s="207">
        <v>9465</v>
      </c>
      <c r="C8" s="204">
        <f t="shared" si="0"/>
        <v>17.128431567708429</v>
      </c>
      <c r="D8" s="213">
        <v>9028</v>
      </c>
      <c r="E8" s="211">
        <f t="shared" si="1"/>
        <v>16.385349740462448</v>
      </c>
      <c r="F8" s="214">
        <f t="shared" si="2"/>
        <v>18493</v>
      </c>
      <c r="G8" s="219">
        <f t="shared" si="3"/>
        <v>16.757432695705756</v>
      </c>
      <c r="J8" s="158" t="s">
        <v>208</v>
      </c>
      <c r="K8" s="206">
        <v>37761</v>
      </c>
      <c r="L8" s="212">
        <v>36766</v>
      </c>
      <c r="M8" s="239">
        <f t="shared" si="4"/>
        <v>74527</v>
      </c>
      <c r="N8" s="158" t="s">
        <v>208</v>
      </c>
      <c r="O8" s="240">
        <v>36766</v>
      </c>
    </row>
    <row r="9" spans="1:15" ht="21" x14ac:dyDescent="0.35">
      <c r="A9" s="158" t="s">
        <v>203</v>
      </c>
      <c r="B9" s="207">
        <v>10117</v>
      </c>
      <c r="C9" s="204">
        <f t="shared" si="0"/>
        <v>18.308329864818401</v>
      </c>
      <c r="D9" s="213">
        <v>9691</v>
      </c>
      <c r="E9" s="211">
        <f t="shared" si="1"/>
        <v>17.588660205452104</v>
      </c>
      <c r="F9" s="214">
        <f t="shared" si="2"/>
        <v>19808</v>
      </c>
      <c r="G9" s="219">
        <f t="shared" si="3"/>
        <v>17.949019998731391</v>
      </c>
      <c r="J9" s="158" t="s">
        <v>214</v>
      </c>
      <c r="K9" s="206">
        <v>8033</v>
      </c>
      <c r="L9" s="212">
        <v>9304</v>
      </c>
      <c r="M9" s="239">
        <f t="shared" si="4"/>
        <v>17337</v>
      </c>
      <c r="N9" s="158" t="s">
        <v>214</v>
      </c>
      <c r="O9" s="240">
        <v>17337</v>
      </c>
    </row>
    <row r="10" spans="1:15" ht="21" x14ac:dyDescent="0.35">
      <c r="A10" s="158" t="s">
        <v>204</v>
      </c>
      <c r="B10" s="205">
        <v>1771</v>
      </c>
      <c r="C10" s="204">
        <f t="shared" si="0"/>
        <v>3.2049077978247889</v>
      </c>
      <c r="D10" s="210">
        <v>1709</v>
      </c>
      <c r="E10" s="211">
        <f t="shared" si="1"/>
        <v>3.101745979890377</v>
      </c>
      <c r="F10" s="214">
        <f t="shared" si="2"/>
        <v>3480</v>
      </c>
      <c r="G10" s="219">
        <f t="shared" si="3"/>
        <v>3.1534021403263952</v>
      </c>
      <c r="M10" s="239">
        <f>SUM(M6:M9)</f>
        <v>110357</v>
      </c>
    </row>
    <row r="11" spans="1:15" ht="21" x14ac:dyDescent="0.35">
      <c r="A11" s="158" t="s">
        <v>205</v>
      </c>
      <c r="B11" s="207">
        <v>6097</v>
      </c>
      <c r="C11" s="204">
        <f t="shared" si="0"/>
        <v>11.033496805950161</v>
      </c>
      <c r="D11" s="213">
        <v>5737</v>
      </c>
      <c r="E11" s="211">
        <f t="shared" si="1"/>
        <v>10.412356165378053</v>
      </c>
      <c r="F11" s="214">
        <f t="shared" si="2"/>
        <v>11834</v>
      </c>
      <c r="G11" s="219">
        <f t="shared" si="3"/>
        <v>10.723379577190391</v>
      </c>
    </row>
    <row r="12" spans="1:15" ht="21" x14ac:dyDescent="0.35">
      <c r="A12" s="167" t="s">
        <v>206</v>
      </c>
      <c r="B12" s="206">
        <v>11061</v>
      </c>
      <c r="C12" s="204">
        <f t="shared" si="0"/>
        <v>20.016648871677013</v>
      </c>
      <c r="D12" s="212">
        <v>11002</v>
      </c>
      <c r="E12" s="211">
        <f t="shared" si="1"/>
        <v>19.968056916766489</v>
      </c>
      <c r="F12" s="214">
        <f t="shared" si="2"/>
        <v>22063</v>
      </c>
      <c r="G12" s="219">
        <f t="shared" si="3"/>
        <v>19.992388339661282</v>
      </c>
    </row>
    <row r="13" spans="1:15" ht="21" x14ac:dyDescent="0.35">
      <c r="A13" s="167" t="s">
        <v>207</v>
      </c>
      <c r="B13" s="208">
        <v>3726</v>
      </c>
      <c r="C13" s="204">
        <f t="shared" si="0"/>
        <v>6.7427930291898148</v>
      </c>
      <c r="D13" s="186">
        <v>3442</v>
      </c>
      <c r="E13" s="211">
        <f t="shared" si="1"/>
        <v>6.2470507096446335</v>
      </c>
      <c r="F13" s="214">
        <f t="shared" si="2"/>
        <v>7168</v>
      </c>
      <c r="G13" s="219">
        <f t="shared" si="3"/>
        <v>6.4952834890401157</v>
      </c>
    </row>
    <row r="14" spans="1:15" ht="21" x14ac:dyDescent="0.35">
      <c r="A14" s="158" t="s">
        <v>208</v>
      </c>
      <c r="B14" s="206">
        <v>37761</v>
      </c>
      <c r="C14" s="204">
        <f t="shared" si="0"/>
        <v>68.334569934309343</v>
      </c>
      <c r="D14" s="212">
        <v>36766</v>
      </c>
      <c r="E14" s="211">
        <f t="shared" si="1"/>
        <v>66.728374895640499</v>
      </c>
      <c r="F14" s="214">
        <f t="shared" si="2"/>
        <v>74527</v>
      </c>
      <c r="G14" s="219">
        <f t="shared" si="3"/>
        <v>67.532644055202667</v>
      </c>
    </row>
    <row r="15" spans="1:15" ht="21" x14ac:dyDescent="0.35">
      <c r="A15" s="158" t="s">
        <v>209</v>
      </c>
      <c r="B15" s="207">
        <v>45794</v>
      </c>
      <c r="C15" s="204">
        <f t="shared" si="0"/>
        <v>82.871568432291568</v>
      </c>
      <c r="D15" s="213">
        <v>46532</v>
      </c>
      <c r="E15" s="211">
        <f t="shared" si="1"/>
        <v>84.453156194417218</v>
      </c>
      <c r="F15" s="214">
        <f t="shared" si="2"/>
        <v>92326</v>
      </c>
      <c r="G15" s="219">
        <f t="shared" si="3"/>
        <v>83.66120862292378</v>
      </c>
    </row>
    <row r="16" spans="1:15" ht="21" x14ac:dyDescent="0.35">
      <c r="A16" s="167" t="s">
        <v>210</v>
      </c>
      <c r="B16" s="206">
        <v>34035</v>
      </c>
      <c r="C16" s="204">
        <f t="shared" si="0"/>
        <v>61.591776905119531</v>
      </c>
      <c r="D16" s="212">
        <v>33324</v>
      </c>
      <c r="E16" s="211">
        <f t="shared" si="1"/>
        <v>60.481324185995859</v>
      </c>
      <c r="F16" s="214">
        <f t="shared" si="2"/>
        <v>67359</v>
      </c>
      <c r="G16" s="219">
        <f t="shared" si="3"/>
        <v>61.037360566162548</v>
      </c>
    </row>
    <row r="17" spans="1:7" ht="21" x14ac:dyDescent="0.35">
      <c r="A17" s="158" t="s">
        <v>211</v>
      </c>
      <c r="B17" s="126"/>
      <c r="C17" s="199">
        <f t="shared" si="0"/>
        <v>0</v>
      </c>
      <c r="D17" s="212">
        <v>4959</v>
      </c>
      <c r="E17" s="211">
        <f t="shared" si="1"/>
        <v>9.0003266906239787</v>
      </c>
      <c r="F17" s="214">
        <f t="shared" si="2"/>
        <v>4959</v>
      </c>
      <c r="G17" s="219">
        <f>F17*100/$F$4</f>
        <v>4.4935980499651134</v>
      </c>
    </row>
    <row r="18" spans="1:7" ht="21" x14ac:dyDescent="0.35">
      <c r="A18" s="167" t="s">
        <v>212</v>
      </c>
      <c r="B18" s="206">
        <v>30178</v>
      </c>
      <c r="C18" s="204">
        <f t="shared" si="0"/>
        <v>54.611918420528781</v>
      </c>
      <c r="D18" s="212">
        <v>31276</v>
      </c>
      <c r="E18" s="211">
        <f t="shared" si="1"/>
        <v>56.764310864278194</v>
      </c>
      <c r="F18" s="214">
        <f t="shared" si="2"/>
        <v>61454</v>
      </c>
      <c r="G18" s="219">
        <f t="shared" si="3"/>
        <v>55.686544578051233</v>
      </c>
    </row>
    <row r="19" spans="1:7" ht="21" x14ac:dyDescent="0.35">
      <c r="A19" s="167" t="s">
        <v>213</v>
      </c>
      <c r="B19" s="206">
        <v>25943</v>
      </c>
      <c r="C19" s="204">
        <f t="shared" si="0"/>
        <v>46.948008469208638</v>
      </c>
      <c r="D19" s="212">
        <v>27309</v>
      </c>
      <c r="E19" s="211">
        <f t="shared" si="1"/>
        <v>49.564412501361211</v>
      </c>
      <c r="F19" s="214">
        <f t="shared" si="2"/>
        <v>53252</v>
      </c>
      <c r="G19" s="219">
        <f t="shared" si="3"/>
        <v>48.254301947316435</v>
      </c>
    </row>
    <row r="20" spans="1:7" ht="21" x14ac:dyDescent="0.35">
      <c r="A20" s="167" t="s">
        <v>214</v>
      </c>
      <c r="B20" s="206">
        <v>8033</v>
      </c>
      <c r="C20" s="204">
        <f t="shared" si="0"/>
        <v>14.536998497982228</v>
      </c>
      <c r="D20" s="212">
        <v>9304</v>
      </c>
      <c r="E20" s="211">
        <f t="shared" si="1"/>
        <v>16.886275363897056</v>
      </c>
      <c r="F20" s="214">
        <f t="shared" si="2"/>
        <v>17337</v>
      </c>
      <c r="G20" s="219">
        <f t="shared" si="3"/>
        <v>15.709923249091585</v>
      </c>
    </row>
    <row r="21" spans="1:7" ht="21" x14ac:dyDescent="0.35">
      <c r="A21" s="56"/>
      <c r="B21" s="56"/>
      <c r="C21" s="118"/>
      <c r="D21" s="56"/>
      <c r="E21" s="56"/>
      <c r="F21" s="56"/>
      <c r="G21" s="59"/>
    </row>
    <row r="22" spans="1:7" ht="21" x14ac:dyDescent="0.2">
      <c r="A22" s="260" t="s">
        <v>271</v>
      </c>
      <c r="B22" s="260"/>
      <c r="C22" s="260"/>
      <c r="D22" s="260"/>
      <c r="E22" s="260"/>
      <c r="F22" s="260"/>
      <c r="G22" s="260"/>
    </row>
    <row r="23" spans="1:7" ht="21" x14ac:dyDescent="0.35">
      <c r="A23" s="261" t="s">
        <v>25</v>
      </c>
      <c r="B23" s="261"/>
      <c r="C23" s="261"/>
      <c r="D23" s="261"/>
      <c r="E23" s="261"/>
      <c r="F23" s="261"/>
      <c r="G23" s="261"/>
    </row>
  </sheetData>
  <mergeCells count="4">
    <mergeCell ref="A22:G22"/>
    <mergeCell ref="A23:G23"/>
    <mergeCell ref="A1:G1"/>
    <mergeCell ref="N5:O5"/>
  </mergeCells>
  <pageMargins left="0.98425196850393704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6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X22" sqref="X22"/>
    </sheetView>
  </sheetViews>
  <sheetFormatPr defaultRowHeight="15" x14ac:dyDescent="0.2"/>
  <cols>
    <col min="1" max="1" width="9" style="75"/>
    <col min="2" max="3" width="9.375" style="75" bestFit="1" customWidth="1"/>
    <col min="4" max="4" width="10.875" style="75" bestFit="1" customWidth="1"/>
    <col min="5" max="5" width="5.875" style="75" bestFit="1" customWidth="1"/>
    <col min="6" max="7" width="7.875" style="75" bestFit="1" customWidth="1"/>
    <col min="8" max="16384" width="9" style="75"/>
  </cols>
  <sheetData>
    <row r="1" spans="1:9" ht="15.75" x14ac:dyDescent="0.25">
      <c r="B1" s="345" t="s">
        <v>232</v>
      </c>
      <c r="C1" s="345"/>
      <c r="D1" s="345"/>
      <c r="E1" s="345"/>
      <c r="F1" s="345"/>
      <c r="G1" s="345"/>
    </row>
    <row r="3" spans="1:9" ht="15.75" x14ac:dyDescent="0.2">
      <c r="A3" s="348" t="s">
        <v>236</v>
      </c>
      <c r="B3" s="348"/>
      <c r="C3" s="348"/>
      <c r="D3" s="348"/>
      <c r="E3" s="348"/>
      <c r="F3" s="348"/>
      <c r="G3" s="348"/>
    </row>
    <row r="4" spans="1:9" ht="15.75" x14ac:dyDescent="0.25">
      <c r="A4" s="76" t="s">
        <v>216</v>
      </c>
      <c r="B4" s="147" t="s">
        <v>9</v>
      </c>
      <c r="C4" s="147" t="s">
        <v>215</v>
      </c>
      <c r="D4" s="147" t="s">
        <v>11</v>
      </c>
      <c r="E4" s="146" t="s">
        <v>217</v>
      </c>
      <c r="F4" s="146" t="s">
        <v>218</v>
      </c>
      <c r="G4" s="146" t="s">
        <v>219</v>
      </c>
    </row>
    <row r="5" spans="1:9" ht="21" x14ac:dyDescent="0.35">
      <c r="A5" s="162" t="s">
        <v>220</v>
      </c>
      <c r="B5" s="237">
        <v>2725</v>
      </c>
      <c r="C5" s="237">
        <v>2712</v>
      </c>
      <c r="D5" s="187">
        <f>SUM(B5:C5)</f>
        <v>5437</v>
      </c>
      <c r="E5" s="148">
        <f t="shared" ref="E5:G21" si="0">B5*100/$D$22</f>
        <v>2.4692588598820193</v>
      </c>
      <c r="F5" s="148">
        <f t="shared" si="0"/>
        <v>2.4574789093578113</v>
      </c>
      <c r="G5" s="174">
        <f>D5*100/$D$22</f>
        <v>4.9267377692398311</v>
      </c>
      <c r="I5" s="82">
        <f>-C5</f>
        <v>-2712</v>
      </c>
    </row>
    <row r="6" spans="1:9" ht="21" x14ac:dyDescent="0.35">
      <c r="A6" s="162" t="s">
        <v>221</v>
      </c>
      <c r="B6" s="237">
        <v>3322</v>
      </c>
      <c r="C6" s="237">
        <v>3141</v>
      </c>
      <c r="D6" s="187">
        <f t="shared" ref="D6:D21" si="1">SUM(B6:C6)</f>
        <v>6463</v>
      </c>
      <c r="E6" s="148">
        <f t="shared" si="0"/>
        <v>3.0102304339552544</v>
      </c>
      <c r="F6" s="148">
        <f t="shared" si="0"/>
        <v>2.8462172766566689</v>
      </c>
      <c r="G6" s="174">
        <f t="shared" si="0"/>
        <v>5.8564477106119233</v>
      </c>
      <c r="I6" s="82">
        <f t="shared" ref="I6:I21" si="2">-C6</f>
        <v>-3141</v>
      </c>
    </row>
    <row r="7" spans="1:9" ht="21" x14ac:dyDescent="0.35">
      <c r="A7" s="162" t="s">
        <v>153</v>
      </c>
      <c r="B7" s="237">
        <v>3418</v>
      </c>
      <c r="C7" s="237">
        <v>3175</v>
      </c>
      <c r="D7" s="187">
        <f t="shared" si="1"/>
        <v>6593</v>
      </c>
      <c r="E7" s="148">
        <f t="shared" si="0"/>
        <v>3.0972208378263271</v>
      </c>
      <c r="F7" s="148">
        <f t="shared" si="0"/>
        <v>2.8770263780276739</v>
      </c>
      <c r="G7" s="174">
        <f t="shared" si="0"/>
        <v>5.9742472158540014</v>
      </c>
      <c r="I7" s="82">
        <f t="shared" si="2"/>
        <v>-3175</v>
      </c>
    </row>
    <row r="8" spans="1:9" ht="21" x14ac:dyDescent="0.35">
      <c r="A8" s="162" t="s">
        <v>154</v>
      </c>
      <c r="B8" s="237">
        <v>3726</v>
      </c>
      <c r="C8" s="237">
        <v>3442</v>
      </c>
      <c r="D8" s="187">
        <f t="shared" si="1"/>
        <v>7168</v>
      </c>
      <c r="E8" s="148">
        <f t="shared" si="0"/>
        <v>3.3763150502460197</v>
      </c>
      <c r="F8" s="148">
        <f t="shared" si="0"/>
        <v>3.1189684387940955</v>
      </c>
      <c r="G8" s="174">
        <f t="shared" si="0"/>
        <v>6.4952834890401157</v>
      </c>
      <c r="I8" s="82">
        <f t="shared" si="2"/>
        <v>-3442</v>
      </c>
    </row>
    <row r="9" spans="1:9" ht="21" x14ac:dyDescent="0.35">
      <c r="A9" s="162" t="s">
        <v>155</v>
      </c>
      <c r="B9" s="237">
        <v>3917</v>
      </c>
      <c r="C9" s="237">
        <v>3923</v>
      </c>
      <c r="D9" s="187">
        <f t="shared" si="1"/>
        <v>7840</v>
      </c>
      <c r="E9" s="148">
        <f t="shared" si="0"/>
        <v>3.5493897079478418</v>
      </c>
      <c r="F9" s="148">
        <f t="shared" si="0"/>
        <v>3.5548266081897841</v>
      </c>
      <c r="G9" s="174">
        <f t="shared" si="0"/>
        <v>7.1042163161376264</v>
      </c>
      <c r="I9" s="82">
        <f t="shared" si="2"/>
        <v>-3923</v>
      </c>
    </row>
    <row r="10" spans="1:9" ht="21" x14ac:dyDescent="0.35">
      <c r="A10" s="162" t="s">
        <v>156</v>
      </c>
      <c r="B10" s="237">
        <v>4195</v>
      </c>
      <c r="C10" s="237">
        <v>3891</v>
      </c>
      <c r="D10" s="187">
        <f t="shared" si="1"/>
        <v>8086</v>
      </c>
      <c r="E10" s="148">
        <f t="shared" si="0"/>
        <v>3.8012994191578242</v>
      </c>
      <c r="F10" s="148">
        <f t="shared" si="0"/>
        <v>3.5258298068994263</v>
      </c>
      <c r="G10" s="174">
        <f t="shared" si="0"/>
        <v>7.3271292260572505</v>
      </c>
      <c r="I10" s="82">
        <f t="shared" si="2"/>
        <v>-3891</v>
      </c>
    </row>
    <row r="11" spans="1:9" ht="21" x14ac:dyDescent="0.35">
      <c r="A11" s="162" t="s">
        <v>157</v>
      </c>
      <c r="B11" s="237">
        <v>3778</v>
      </c>
      <c r="C11" s="237">
        <v>3538</v>
      </c>
      <c r="D11" s="187">
        <f t="shared" si="1"/>
        <v>7316</v>
      </c>
      <c r="E11" s="148">
        <f t="shared" si="0"/>
        <v>3.4234348523428508</v>
      </c>
      <c r="F11" s="148">
        <f t="shared" si="0"/>
        <v>3.2059588426651686</v>
      </c>
      <c r="G11" s="174">
        <f t="shared" si="0"/>
        <v>6.6293936950080194</v>
      </c>
      <c r="I11" s="82">
        <f t="shared" si="2"/>
        <v>-3538</v>
      </c>
    </row>
    <row r="12" spans="1:9" ht="21" x14ac:dyDescent="0.35">
      <c r="A12" s="162" t="s">
        <v>158</v>
      </c>
      <c r="B12" s="237">
        <v>4235</v>
      </c>
      <c r="C12" s="237">
        <v>3967</v>
      </c>
      <c r="D12" s="187">
        <f t="shared" si="1"/>
        <v>8202</v>
      </c>
      <c r="E12" s="148">
        <f t="shared" si="0"/>
        <v>3.8375454207707711</v>
      </c>
      <c r="F12" s="148">
        <f t="shared" si="0"/>
        <v>3.5946972099640258</v>
      </c>
      <c r="G12" s="174">
        <f t="shared" si="0"/>
        <v>7.4322426307347973</v>
      </c>
      <c r="I12" s="82">
        <f t="shared" si="2"/>
        <v>-3967</v>
      </c>
    </row>
    <row r="13" spans="1:9" ht="21" x14ac:dyDescent="0.35">
      <c r="A13" s="162" t="s">
        <v>159</v>
      </c>
      <c r="B13" s="237">
        <v>4722</v>
      </c>
      <c r="C13" s="237">
        <v>4664</v>
      </c>
      <c r="D13" s="187">
        <f t="shared" si="1"/>
        <v>9386</v>
      </c>
      <c r="E13" s="148">
        <f t="shared" si="0"/>
        <v>4.2788404904084016</v>
      </c>
      <c r="F13" s="148">
        <f t="shared" si="0"/>
        <v>4.2262837880696287</v>
      </c>
      <c r="G13" s="174">
        <f t="shared" si="0"/>
        <v>8.5051242784780303</v>
      </c>
      <c r="I13" s="82">
        <f t="shared" si="2"/>
        <v>-4664</v>
      </c>
    </row>
    <row r="14" spans="1:9" ht="21" x14ac:dyDescent="0.35">
      <c r="A14" s="162" t="s">
        <v>160</v>
      </c>
      <c r="B14" s="237">
        <v>4845</v>
      </c>
      <c r="C14" s="237">
        <v>4805</v>
      </c>
      <c r="D14" s="187">
        <f t="shared" si="1"/>
        <v>9650</v>
      </c>
      <c r="E14" s="148">
        <f t="shared" si="0"/>
        <v>4.3902969453682141</v>
      </c>
      <c r="F14" s="148">
        <f t="shared" si="0"/>
        <v>4.3540509437552668</v>
      </c>
      <c r="G14" s="174">
        <f t="shared" si="0"/>
        <v>8.7443478891234818</v>
      </c>
      <c r="I14" s="82">
        <f t="shared" si="2"/>
        <v>-4805</v>
      </c>
    </row>
    <row r="15" spans="1:9" ht="21" x14ac:dyDescent="0.35">
      <c r="A15" s="162" t="s">
        <v>161</v>
      </c>
      <c r="B15" s="237">
        <v>4698</v>
      </c>
      <c r="C15" s="237">
        <v>4882</v>
      </c>
      <c r="D15" s="187">
        <f t="shared" si="1"/>
        <v>9580</v>
      </c>
      <c r="E15" s="148">
        <f t="shared" si="0"/>
        <v>4.2570928894406332</v>
      </c>
      <c r="F15" s="148">
        <f t="shared" si="0"/>
        <v>4.4238244968601901</v>
      </c>
      <c r="G15" s="174">
        <f t="shared" si="0"/>
        <v>8.6809173863008233</v>
      </c>
      <c r="I15" s="82">
        <f t="shared" si="2"/>
        <v>-4882</v>
      </c>
    </row>
    <row r="16" spans="1:9" ht="21" x14ac:dyDescent="0.35">
      <c r="A16" s="162" t="s">
        <v>162</v>
      </c>
      <c r="B16" s="237">
        <v>3645</v>
      </c>
      <c r="C16" s="237">
        <v>3654</v>
      </c>
      <c r="D16" s="187">
        <f t="shared" si="1"/>
        <v>7299</v>
      </c>
      <c r="E16" s="148">
        <f t="shared" si="0"/>
        <v>3.3029168969798017</v>
      </c>
      <c r="F16" s="148">
        <f t="shared" si="0"/>
        <v>3.311072247342715</v>
      </c>
      <c r="G16" s="174">
        <f t="shared" si="0"/>
        <v>6.6139891443225167</v>
      </c>
      <c r="I16" s="82">
        <f t="shared" si="2"/>
        <v>-3654</v>
      </c>
    </row>
    <row r="17" spans="1:9" ht="21" x14ac:dyDescent="0.35">
      <c r="A17" s="162" t="s">
        <v>163</v>
      </c>
      <c r="B17" s="237">
        <v>2875</v>
      </c>
      <c r="C17" s="237">
        <v>3100</v>
      </c>
      <c r="D17" s="187">
        <f t="shared" si="1"/>
        <v>5975</v>
      </c>
      <c r="E17" s="148">
        <f t="shared" si="0"/>
        <v>2.6051813659305707</v>
      </c>
      <c r="F17" s="148">
        <f t="shared" si="0"/>
        <v>2.8090651250033982</v>
      </c>
      <c r="G17" s="174">
        <f t="shared" si="0"/>
        <v>5.4142464909339685</v>
      </c>
      <c r="I17" s="82">
        <f t="shared" si="2"/>
        <v>-3100</v>
      </c>
    </row>
    <row r="18" spans="1:9" ht="21" x14ac:dyDescent="0.35">
      <c r="A18" s="162" t="s">
        <v>164</v>
      </c>
      <c r="B18" s="237">
        <v>1924</v>
      </c>
      <c r="C18" s="237">
        <v>2150</v>
      </c>
      <c r="D18" s="187">
        <f t="shared" si="1"/>
        <v>4074</v>
      </c>
      <c r="E18" s="148">
        <f t="shared" si="0"/>
        <v>1.7434326775827542</v>
      </c>
      <c r="F18" s="148">
        <f t="shared" si="0"/>
        <v>1.9482225866959051</v>
      </c>
      <c r="G18" s="174">
        <f t="shared" si="0"/>
        <v>3.6916552642786593</v>
      </c>
      <c r="I18" s="82">
        <f t="shared" si="2"/>
        <v>-2150</v>
      </c>
    </row>
    <row r="19" spans="1:9" ht="21" x14ac:dyDescent="0.35">
      <c r="A19" s="162" t="s">
        <v>165</v>
      </c>
      <c r="B19" s="237">
        <v>1416</v>
      </c>
      <c r="C19" s="237">
        <v>1674</v>
      </c>
      <c r="D19" s="187">
        <f t="shared" si="1"/>
        <v>3090</v>
      </c>
      <c r="E19" s="148">
        <f t="shared" si="0"/>
        <v>1.2831084570983264</v>
      </c>
      <c r="F19" s="148">
        <f t="shared" si="0"/>
        <v>1.516895167501835</v>
      </c>
      <c r="G19" s="174">
        <f t="shared" si="0"/>
        <v>2.8000036246001612</v>
      </c>
      <c r="I19" s="82">
        <f t="shared" si="2"/>
        <v>-1674</v>
      </c>
    </row>
    <row r="20" spans="1:9" ht="21" x14ac:dyDescent="0.35">
      <c r="A20" s="162" t="s">
        <v>166</v>
      </c>
      <c r="B20" s="237">
        <v>868</v>
      </c>
      <c r="C20" s="237">
        <v>1100</v>
      </c>
      <c r="D20" s="187">
        <f t="shared" si="1"/>
        <v>1968</v>
      </c>
      <c r="E20" s="148">
        <f t="shared" si="0"/>
        <v>0.78653823500095144</v>
      </c>
      <c r="F20" s="148">
        <f t="shared" si="0"/>
        <v>0.99676504435604452</v>
      </c>
      <c r="G20" s="174">
        <f t="shared" si="0"/>
        <v>1.7833032793569958</v>
      </c>
      <c r="I20" s="82">
        <f t="shared" si="2"/>
        <v>-1100</v>
      </c>
    </row>
    <row r="21" spans="1:9" ht="21" x14ac:dyDescent="0.35">
      <c r="A21" s="162" t="s">
        <v>222</v>
      </c>
      <c r="B21" s="197">
        <v>950</v>
      </c>
      <c r="C21" s="198">
        <v>1280</v>
      </c>
      <c r="D21" s="187">
        <f t="shared" si="1"/>
        <v>2230</v>
      </c>
      <c r="E21" s="148">
        <f t="shared" si="0"/>
        <v>0.86084253830749291</v>
      </c>
      <c r="F21" s="148">
        <f t="shared" si="0"/>
        <v>1.1598720516143064</v>
      </c>
      <c r="G21" s="174">
        <f t="shared" si="0"/>
        <v>2.0207145899217993</v>
      </c>
      <c r="I21" s="82">
        <f t="shared" si="2"/>
        <v>-1280</v>
      </c>
    </row>
    <row r="22" spans="1:9" ht="21" x14ac:dyDescent="0.35">
      <c r="A22" s="119" t="s">
        <v>11</v>
      </c>
      <c r="B22" s="170">
        <f>SUM(B5:B21)</f>
        <v>55259</v>
      </c>
      <c r="C22" s="170">
        <f>SUM(C5:C21)</f>
        <v>55098</v>
      </c>
      <c r="D22" s="171">
        <f t="shared" ref="D22" si="3">SUM(B22:C22)</f>
        <v>110357</v>
      </c>
      <c r="E22" s="172">
        <f>B22*100/$D$22</f>
        <v>50.072945078246057</v>
      </c>
      <c r="F22" s="172">
        <f t="shared" ref="F22:G22" si="4">C22*100/$D$22</f>
        <v>49.927054921753943</v>
      </c>
      <c r="G22" s="173">
        <f t="shared" si="4"/>
        <v>100</v>
      </c>
    </row>
    <row r="23" spans="1:9" ht="15.75" x14ac:dyDescent="0.25">
      <c r="B23" s="77"/>
      <c r="C23" s="77"/>
      <c r="D23" s="77"/>
      <c r="E23" s="78"/>
      <c r="F23" s="79"/>
      <c r="G23" s="80"/>
    </row>
    <row r="24" spans="1:9" ht="15.75" x14ac:dyDescent="0.2">
      <c r="B24" s="346" t="s">
        <v>273</v>
      </c>
      <c r="C24" s="346"/>
      <c r="D24" s="346"/>
      <c r="E24" s="346"/>
      <c r="F24" s="346"/>
      <c r="G24" s="346"/>
    </row>
    <row r="25" spans="1:9" ht="15.75" x14ac:dyDescent="0.25">
      <c r="B25" s="347" t="s">
        <v>25</v>
      </c>
      <c r="C25" s="347"/>
      <c r="D25" s="347"/>
      <c r="E25" s="347"/>
      <c r="F25" s="347"/>
      <c r="G25" s="347"/>
    </row>
    <row r="26" spans="1:9" ht="15.75" x14ac:dyDescent="0.25">
      <c r="B26" s="80"/>
      <c r="C26" s="80"/>
      <c r="D26" s="81" t="s">
        <v>223</v>
      </c>
      <c r="E26" s="80"/>
      <c r="F26" s="80"/>
      <c r="G26" s="80"/>
    </row>
  </sheetData>
  <mergeCells count="4">
    <mergeCell ref="B1:G1"/>
    <mergeCell ref="B24:G24"/>
    <mergeCell ref="B25:G25"/>
    <mergeCell ref="A3:G3"/>
  </mergeCells>
  <pageMargins left="0.7" right="0.7" top="0.75" bottom="0.75" header="0.3" footer="0.3"/>
  <pageSetup paperSize="9" scale="9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เขตการปกครองอำเภอบ้านผือ</vt:lpstr>
      <vt:lpstr>จำนวนครัวเรือน</vt:lpstr>
      <vt:lpstr>ประชากรรายอายุ</vt:lpstr>
      <vt:lpstr>ปชก.แยกกลุ่มอายุ-เพศ</vt:lpstr>
      <vt:lpstr>โครงสร้าง85+</vt:lpstr>
      <vt:lpstr>โครงสร้าง100+</vt:lpstr>
      <vt:lpstr>กลุ่มอายุสำคัญ</vt:lpstr>
      <vt:lpstr>ปิรามิด</vt:lpstr>
      <vt:lpstr>จำนวนครัวเรือน!Print_Titles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Ward_Man_IN</cp:lastModifiedBy>
  <cp:lastPrinted>2019-08-06T04:27:45Z</cp:lastPrinted>
  <dcterms:created xsi:type="dcterms:W3CDTF">2018-06-01T02:55:20Z</dcterms:created>
  <dcterms:modified xsi:type="dcterms:W3CDTF">2019-08-19T02:25:21Z</dcterms:modified>
</cp:coreProperties>
</file>